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\Desktop\ВСОШ инф\"/>
    </mc:Choice>
  </mc:AlternateContent>
  <bookViews>
    <workbookView xWindow="0" yWindow="0" windowWidth="28800" windowHeight="12435" tabRatio="743" activeTab="8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52511"/>
</workbook>
</file>

<file path=xl/calcChain.xml><?xml version="1.0" encoding="utf-8"?>
<calcChain xmlns="http://schemas.openxmlformats.org/spreadsheetml/2006/main">
  <c r="P13" i="13" l="1"/>
  <c r="O12" i="13"/>
  <c r="O13" i="13"/>
  <c r="N12" i="13"/>
  <c r="N13" i="13"/>
  <c r="P11" i="13"/>
  <c r="O11" i="13"/>
  <c r="N11" i="13"/>
  <c r="O12" i="17"/>
  <c r="O11" i="17"/>
  <c r="N12" i="17"/>
  <c r="N11" i="17"/>
  <c r="O12" i="14" l="1"/>
  <c r="O13" i="14"/>
  <c r="O14" i="14"/>
  <c r="O15" i="14"/>
  <c r="O16" i="14"/>
  <c r="O17" i="14"/>
  <c r="O18" i="14"/>
  <c r="O19" i="14"/>
  <c r="O20" i="14"/>
  <c r="N12" i="14"/>
  <c r="N13" i="14"/>
  <c r="N14" i="14"/>
  <c r="N15" i="14"/>
  <c r="N16" i="14"/>
  <c r="N17" i="14"/>
  <c r="N18" i="14"/>
  <c r="N19" i="14"/>
  <c r="N20" i="14"/>
  <c r="N21" i="14"/>
  <c r="N11" i="14"/>
  <c r="N22" i="14" l="1"/>
  <c r="H9" i="18" l="1"/>
  <c r="P60" i="18"/>
  <c r="P59" i="5"/>
  <c r="P60" i="17"/>
  <c r="P60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H9" i="5"/>
  <c r="H9" i="12"/>
  <c r="H9" i="14"/>
  <c r="H9" i="15"/>
  <c r="H9" i="16"/>
  <c r="H9" i="17"/>
  <c r="P11" i="17" s="1"/>
  <c r="P18" i="14" l="1"/>
  <c r="P19" i="14"/>
  <c r="P12" i="14"/>
  <c r="P13" i="14"/>
  <c r="P14" i="14"/>
  <c r="P16" i="14"/>
  <c r="P17" i="14"/>
  <c r="P15" i="14"/>
  <c r="O60" i="18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K9" i="17"/>
  <c r="P19" i="17" s="1"/>
  <c r="O60" i="16"/>
  <c r="N60" i="16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N21" i="16"/>
  <c r="N20" i="16"/>
  <c r="N19" i="16"/>
  <c r="N18" i="16"/>
  <c r="N17" i="16"/>
  <c r="N16" i="16"/>
  <c r="K9" i="16"/>
  <c r="R2" i="16"/>
  <c r="N14" i="15"/>
  <c r="N13" i="15"/>
  <c r="N12" i="15"/>
  <c r="N11" i="15"/>
  <c r="K9" i="15"/>
  <c r="R2" i="15"/>
  <c r="K9" i="14"/>
  <c r="R2" i="14"/>
  <c r="K9" i="13"/>
  <c r="R2" i="13"/>
  <c r="K9" i="12"/>
  <c r="R2" i="12"/>
  <c r="N33" i="5"/>
  <c r="N34" i="5"/>
  <c r="N35" i="5"/>
  <c r="N36" i="5"/>
  <c r="N37" i="5"/>
  <c r="N38" i="5"/>
  <c r="N39" i="5"/>
  <c r="N40" i="5"/>
  <c r="N41" i="5"/>
  <c r="O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P11" i="14" l="1"/>
  <c r="O11" i="14"/>
  <c r="O22" i="14"/>
  <c r="P22" i="14"/>
  <c r="P18" i="16"/>
  <c r="P19" i="16"/>
  <c r="P18" i="17"/>
  <c r="P16" i="16"/>
  <c r="P17" i="16"/>
  <c r="R8" i="18"/>
  <c r="P9" i="18" s="1"/>
  <c r="R9" i="18" s="1"/>
  <c r="O20" i="17"/>
  <c r="L9" i="17"/>
  <c r="P12" i="17" s="1"/>
  <c r="O21" i="17"/>
  <c r="O21" i="16"/>
  <c r="L9" i="12"/>
  <c r="L9" i="14"/>
  <c r="P20" i="14" s="1"/>
  <c r="O18" i="16"/>
  <c r="O19" i="17"/>
  <c r="O18" i="17"/>
  <c r="O17" i="16"/>
  <c r="O16" i="16"/>
  <c r="O20" i="16"/>
  <c r="L9" i="16"/>
  <c r="O19" i="16"/>
  <c r="O12" i="15"/>
  <c r="O14" i="15"/>
  <c r="O13" i="15"/>
  <c r="L9" i="15"/>
  <c r="P11" i="15" s="1"/>
  <c r="O11" i="15"/>
  <c r="L9" i="13"/>
  <c r="P12" i="13" s="1"/>
  <c r="R2" i="5"/>
  <c r="C4" i="11" s="1"/>
  <c r="K9" i="5"/>
  <c r="P14" i="15" l="1"/>
  <c r="P12" i="15"/>
  <c r="R4" i="12"/>
  <c r="P13" i="15"/>
  <c r="O38" i="5"/>
  <c r="O37" i="5"/>
  <c r="O40" i="5"/>
  <c r="O39" i="5"/>
  <c r="O36" i="5"/>
  <c r="O35" i="5"/>
  <c r="O34" i="5"/>
  <c r="O33" i="5"/>
  <c r="R5" i="15"/>
  <c r="R6" i="17"/>
  <c r="R4" i="15"/>
  <c r="L9" i="5"/>
  <c r="R5" i="12" l="1"/>
  <c r="R8" i="12" s="1"/>
  <c r="P9" i="12" s="1"/>
  <c r="R9" i="12" s="1"/>
  <c r="R6" i="12"/>
  <c r="R5" i="13"/>
  <c r="R6" i="14"/>
  <c r="R5" i="14"/>
  <c r="R6" i="16"/>
  <c r="R6" i="15"/>
  <c r="R6" i="13"/>
  <c r="R4" i="14"/>
  <c r="R5" i="16"/>
  <c r="R4" i="17"/>
  <c r="R5" i="17"/>
  <c r="R4" i="13"/>
  <c r="R4" i="16"/>
  <c r="R8" i="15"/>
  <c r="P9" i="15" s="1"/>
  <c r="R9" i="15" s="1"/>
  <c r="R8" i="13" l="1"/>
  <c r="P9" i="13" s="1"/>
  <c r="R9" i="13" s="1"/>
  <c r="R8" i="14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<sst xmlns="http://schemas.openxmlformats.org/spreadsheetml/2006/main" count="875" uniqueCount="98">
  <si>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</si>
  <si>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</si>
  <si>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</si>
  <si>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</si>
  <si>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</si>
  <si>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</si>
  <si>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</si>
  <si>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</si>
  <si>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</si>
  <si>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</si>
  <si>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</si>
  <si>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</si>
  <si>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</si>
  <si>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</si>
  <si>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</si>
  <si>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</si>
  <si>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</si>
  <si>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</si>
  <si>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</si>
  <si>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</si>
  <si>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</si>
  <si>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</si>
  <si>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</si>
  <si>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</si>
  <si>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</si>
  <si>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</si>
  <si>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</si>
  <si>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</si>
  <si>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</si>
  <si>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</si>
  <si>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</si>
  <si>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</si>
  <si>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</si>
  <si>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</si>
  <si>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</si>
  <si>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</si>
  <si>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</si>
  <si>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</si>
  <si>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</si>
  <si>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</si>
  <si>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</si>
  <si>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</si>
  <si>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</si>
  <si>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Проходной балл:</t>
  </si>
  <si>
    <t>МБОУ СОШ№17</t>
  </si>
  <si>
    <t>8Б</t>
  </si>
  <si>
    <t>Мухаметшина А.С.</t>
  </si>
  <si>
    <t>9А</t>
  </si>
  <si>
    <t>Ранжированный список участников школьного этапа всероссийской олимпиады школьников 
по информатике (искусственный интеллект) в 10 классах в 2025-2026 учебном году</t>
  </si>
  <si>
    <t>Ранжированный список участников школьного этапа всероссийской олимпиады школьников 
по информатике (информационная безопасность)  в 7 классах в 2025-2026 учебном году</t>
  </si>
  <si>
    <t>информатика (информационная безопасность)</t>
  </si>
  <si>
    <t>11А</t>
  </si>
  <si>
    <t>8А</t>
  </si>
  <si>
    <t>sis25932/edu023340/9/qz94zq9g</t>
  </si>
  <si>
    <t>sis25932/edu023340/9/qw38769z</t>
  </si>
  <si>
    <t>sis25932/edu023340/9/qg9vvw94</t>
  </si>
  <si>
    <t>sis25932/edu023340/9/w73zq595</t>
  </si>
  <si>
    <t>sis25732/edu023340/7/z96g8q36</t>
  </si>
  <si>
    <t>sis25732/edu023340/7/5897gr9g</t>
  </si>
  <si>
    <t>sis25732/edu023340/7/892g4g37</t>
  </si>
  <si>
    <t>sis251132/edu023340/11/wz96g367</t>
  </si>
  <si>
    <t>sis251132/edu023340/11/6892gw37</t>
  </si>
  <si>
    <t>sis25732/edu023340/8/68924w97</t>
  </si>
  <si>
    <t>sis25732/edu023340/8/qz94zq9g</t>
  </si>
  <si>
    <t>sis25732/edu023340/8/6892gw37</t>
  </si>
  <si>
    <t>sis25732/edu023340/8/68928w97</t>
  </si>
  <si>
    <t>sis25732/edu023340/8/wv9r2w9q</t>
  </si>
  <si>
    <t>sis25732/edu023340/8/v695rz37</t>
  </si>
  <si>
    <t>sis25732/edu023340/8/qg9v5434</t>
  </si>
  <si>
    <t>sis25732/edu023340/8/5897v83g</t>
  </si>
  <si>
    <t>sis25732/edu023340/8/wv9rvw9q</t>
  </si>
  <si>
    <t>sis25732/edu023340/8/wz96rg96</t>
  </si>
  <si>
    <t>7А</t>
  </si>
  <si>
    <t>Ранжированный список участников школьного этапа всероссийской олимпиады школьников 
по информатике (информационная безопасность) в 8 классах в 2025-2026 учебном году</t>
  </si>
  <si>
    <t>Ранжированный список участников школьного этапа всероссийской олимпиады школьников 
по информатике (информационая безопасность) в 9 классах в 2025-2026 учебном году</t>
  </si>
  <si>
    <t>Ранжированный список участников школьного этапа всероссийской олимпиады школьников 
по информатике (информационная безопасность) в 11 классах в 2025-2026 учебном году</t>
  </si>
  <si>
    <t>А</t>
  </si>
  <si>
    <t>У</t>
  </si>
  <si>
    <t>Д</t>
  </si>
  <si>
    <t>Р</t>
  </si>
  <si>
    <t>Ж</t>
  </si>
  <si>
    <t>Х</t>
  </si>
  <si>
    <t>И</t>
  </si>
  <si>
    <t>Б</t>
  </si>
  <si>
    <t>М</t>
  </si>
  <si>
    <t>Л</t>
  </si>
  <si>
    <t>Е</t>
  </si>
  <si>
    <t>Г</t>
  </si>
  <si>
    <t>К</t>
  </si>
  <si>
    <t>Ц</t>
  </si>
  <si>
    <t>Н</t>
  </si>
  <si>
    <t>Ф</t>
  </si>
  <si>
    <t>С</t>
  </si>
  <si>
    <t>Э</t>
  </si>
  <si>
    <t>В</t>
  </si>
  <si>
    <t>Я</t>
  </si>
  <si>
    <t>Ранжированный список участников школьного этапа всероссийской олимпиады школьников 
по  в 5 классах в 2025-2026 учебном году</t>
  </si>
  <si>
    <t>Ранжированный список участников школьного этапа всероссийской олимпиады школьников 
по  в 6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</si>
</sst>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sz val="11"/>
      <name val="Arial Cyr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0" fillId="0" borderId="1" xfId="0" applyBorder="1"/>
    <xf numFmtId="0" fontId="5" fillId="0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/>
    <xf numFmtId="14" fontId="5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0" fontId="9" fillId="0" borderId="1" xfId="0" applyFont="1" applyBorder="1"/>
    <xf numFmtId="0" fontId="11" fillId="0" borderId="1" xfId="0" applyFont="1" applyBorder="1"/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/>
    <xf numFmtId="49" fontId="5" fillId="0" borderId="3" xfId="0" applyNumberFormat="1" applyFont="1" applyBorder="1" applyAlignment="1">
      <alignment horizontal="left" vertical="center"/>
    </xf>
    <xf numFmtId="14" fontId="12" fillId="0" borderId="1" xfId="0" applyNumberFormat="1" applyFont="1" applyBorder="1" applyAlignment="1">
      <alignment vertical="center" wrapText="1"/>
    </xf>
    <xf numFmtId="14" fontId="12" fillId="0" borderId="1" xfId="0" applyNumberFormat="1" applyFont="1" applyBorder="1" applyAlignment="1">
      <alignment horizontal="right" vertical="center" wrapText="1"/>
    </xf>
    <xf numFmtId="14" fontId="5" fillId="0" borderId="1" xfId="0" applyNumberFormat="1" applyFont="1" applyBorder="1"/>
    <xf numFmtId="14" fontId="12" fillId="0" borderId="0" xfId="0" applyNumberFormat="1" applyFont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5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2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14" fontId="13" fillId="0" borderId="1" xfId="0" applyNumberFormat="1" applyFont="1" applyBorder="1"/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19</v>
      </c>
    </row>
    <row r="5" spans="2:4" s="4" customFormat="1" ht="24" customHeight="1" x14ac:dyDescent="0.2">
      <c r="B5" s="3" t="s">
        <v>28</v>
      </c>
      <c r="C5" s="1">
        <f>SUM('4 класс:11 класс'!R4)</f>
        <v>1</v>
      </c>
    </row>
    <row r="6" spans="2:4" s="4" customFormat="1" ht="24" customHeight="1" x14ac:dyDescent="0.2">
      <c r="B6" s="3" t="s">
        <v>29</v>
      </c>
      <c r="C6" s="1">
        <f>SUM('4 класс:11 класс'!R5)</f>
        <v>0</v>
      </c>
    </row>
    <row r="7" spans="2:4" s="4" customFormat="1" ht="24" customHeight="1" x14ac:dyDescent="0.2">
      <c r="B7" s="3" t="s">
        <v>30</v>
      </c>
      <c r="C7" s="1">
        <f>SUM('4 класс:11 класс'!R6)</f>
        <v>18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5.2631578947368418E-2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-0.39736842105263159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H9" sqref="H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42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80" t="s">
        <v>24</v>
      </c>
      <c r="D9" s="80"/>
      <c r="E9" s="14"/>
      <c r="G9" s="18" t="s">
        <v>43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opLeftCell="A2" zoomScaleNormal="100" workbookViewId="0">
      <selection activeCell="E27" sqref="E2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96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2" t="s">
        <v>32</v>
      </c>
      <c r="R2" s="13">
        <f>COUNTA(M11:M59)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COUNTIF(P11:P59,"победитель")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COUNTIF(P11:P59,"призер")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COUNTIF(P11:P59,"участник")</f>
        <v>0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80" t="s">
        <v>24</v>
      </c>
      <c r="D9" s="80"/>
      <c r="E9" s="14"/>
      <c r="G9" s="18" t="s">
        <v>43</v>
      </c>
      <c r="H9" s="56">
        <f>E9/2</f>
        <v>0</v>
      </c>
      <c r="J9" s="23" t="s">
        <v>13</v>
      </c>
      <c r="K9" s="24">
        <f>MAX(M11:M59)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5">
      <c r="A11" s="28">
        <v>1</v>
      </c>
      <c r="B11" s="51" t="s">
        <v>12</v>
      </c>
      <c r="C11" s="34"/>
      <c r="D11" s="34"/>
      <c r="E11" s="34"/>
      <c r="F11" s="63"/>
      <c r="G11" s="36"/>
      <c r="H11" s="36"/>
      <c r="I11" s="37"/>
      <c r="J11" s="37"/>
      <c r="K11" s="38"/>
      <c r="L11" s="64"/>
      <c r="M11" s="58"/>
      <c r="N11" s="31"/>
      <c r="O11" s="31"/>
      <c r="P11" s="41"/>
      <c r="Q11" s="37"/>
      <c r="R11" s="43"/>
    </row>
    <row r="12" spans="1:21" s="32" customFormat="1" ht="12.95" customHeight="1" x14ac:dyDescent="0.25">
      <c r="A12" s="28">
        <v>2</v>
      </c>
      <c r="B12" s="51" t="s">
        <v>12</v>
      </c>
      <c r="C12" s="68"/>
      <c r="D12" s="34"/>
      <c r="E12" s="34"/>
      <c r="F12" s="63"/>
      <c r="G12" s="36"/>
      <c r="H12" s="36"/>
      <c r="I12" s="37"/>
      <c r="J12" s="37"/>
      <c r="K12" s="38"/>
      <c r="L12" s="64"/>
      <c r="M12" s="58"/>
      <c r="N12" s="31"/>
      <c r="O12" s="31"/>
      <c r="P12" s="41"/>
      <c r="Q12" s="37"/>
      <c r="R12" s="43"/>
    </row>
    <row r="13" spans="1:21" x14ac:dyDescent="0.25">
      <c r="A13" s="28">
        <v>3</v>
      </c>
      <c r="B13" s="51" t="s">
        <v>12</v>
      </c>
      <c r="C13" s="68"/>
      <c r="D13" s="34"/>
      <c r="E13" s="34"/>
      <c r="F13" s="63"/>
      <c r="G13" s="36"/>
      <c r="H13" s="36"/>
      <c r="I13" s="37"/>
      <c r="J13" s="37"/>
      <c r="K13" s="46"/>
      <c r="L13" s="64"/>
      <c r="M13" s="58"/>
      <c r="N13" s="31"/>
      <c r="O13" s="31"/>
      <c r="P13" s="41"/>
      <c r="Q13" s="37"/>
      <c r="R13" s="43"/>
    </row>
    <row r="14" spans="1:21" x14ac:dyDescent="0.25">
      <c r="A14" s="28">
        <v>4</v>
      </c>
      <c r="B14" s="51" t="s">
        <v>12</v>
      </c>
      <c r="C14" s="68"/>
      <c r="D14" s="34"/>
      <c r="E14" s="34"/>
      <c r="F14" s="63"/>
      <c r="G14" s="36"/>
      <c r="H14" s="36"/>
      <c r="I14" s="37"/>
      <c r="J14" s="37"/>
      <c r="K14" s="38"/>
      <c r="L14" s="64"/>
      <c r="M14" s="58"/>
      <c r="N14" s="31"/>
      <c r="O14" s="31"/>
      <c r="P14" s="41"/>
      <c r="Q14" s="37"/>
      <c r="R14" s="43"/>
    </row>
    <row r="15" spans="1:21" x14ac:dyDescent="0.25">
      <c r="A15" s="28">
        <v>5</v>
      </c>
      <c r="B15" s="51" t="s">
        <v>12</v>
      </c>
      <c r="C15" s="68"/>
      <c r="D15" s="34"/>
      <c r="E15" s="34"/>
      <c r="F15" s="63"/>
      <c r="G15" s="36"/>
      <c r="H15" s="36"/>
      <c r="I15" s="37"/>
      <c r="J15" s="37"/>
      <c r="K15" s="38"/>
      <c r="L15" s="64"/>
      <c r="M15" s="58"/>
      <c r="N15" s="31"/>
      <c r="O15" s="31"/>
      <c r="P15" s="41"/>
      <c r="Q15" s="37"/>
      <c r="R15" s="43"/>
    </row>
    <row r="16" spans="1:21" x14ac:dyDescent="0.25">
      <c r="A16" s="28">
        <v>6</v>
      </c>
      <c r="B16" s="51" t="s">
        <v>12</v>
      </c>
      <c r="C16" s="68"/>
      <c r="D16" s="34"/>
      <c r="E16" s="34"/>
      <c r="F16" s="63"/>
      <c r="G16" s="36"/>
      <c r="H16" s="36"/>
      <c r="I16" s="37"/>
      <c r="J16" s="37"/>
      <c r="K16" s="38"/>
      <c r="L16" s="64"/>
      <c r="M16" s="58"/>
      <c r="N16" s="31"/>
      <c r="O16" s="31"/>
      <c r="P16" s="41"/>
      <c r="Q16" s="37"/>
      <c r="R16" s="43"/>
    </row>
    <row r="17" spans="1:18" x14ac:dyDescent="0.25">
      <c r="A17" s="28">
        <v>7</v>
      </c>
      <c r="B17" s="51" t="s">
        <v>12</v>
      </c>
      <c r="C17" s="68"/>
      <c r="D17" s="34"/>
      <c r="E17" s="34"/>
      <c r="F17" s="63"/>
      <c r="G17" s="36"/>
      <c r="H17" s="36"/>
      <c r="I17" s="37"/>
      <c r="J17" s="37"/>
      <c r="K17" s="38"/>
      <c r="L17" s="64"/>
      <c r="M17" s="58"/>
      <c r="N17" s="31"/>
      <c r="O17" s="31"/>
      <c r="P17" s="41"/>
      <c r="Q17" s="37"/>
      <c r="R17" s="43"/>
    </row>
    <row r="18" spans="1:18" x14ac:dyDescent="0.25">
      <c r="A18" s="28">
        <v>8</v>
      </c>
      <c r="B18" s="51" t="s">
        <v>12</v>
      </c>
      <c r="C18" s="68"/>
      <c r="D18" s="34"/>
      <c r="E18" s="34"/>
      <c r="F18" s="63"/>
      <c r="G18" s="36"/>
      <c r="H18" s="36"/>
      <c r="I18" s="37"/>
      <c r="J18" s="37"/>
      <c r="K18" s="38"/>
      <c r="L18" s="64"/>
      <c r="M18" s="58"/>
      <c r="N18" s="31"/>
      <c r="O18" s="31"/>
      <c r="P18" s="41"/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63"/>
      <c r="G19" s="36"/>
      <c r="H19" s="36"/>
      <c r="I19" s="37"/>
      <c r="J19" s="37"/>
      <c r="K19" s="38"/>
      <c r="L19" s="64"/>
      <c r="M19" s="58"/>
      <c r="N19" s="31"/>
      <c r="O19" s="31"/>
      <c r="P19" s="41"/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63"/>
      <c r="G20" s="36"/>
      <c r="H20" s="36"/>
      <c r="I20" s="37"/>
      <c r="J20" s="37"/>
      <c r="K20" s="38"/>
      <c r="L20" s="64"/>
      <c r="M20" s="58"/>
      <c r="N20" s="31"/>
      <c r="O20" s="31"/>
      <c r="P20" s="41"/>
      <c r="Q20" s="37"/>
      <c r="R20" s="43"/>
    </row>
    <row r="21" spans="1:18" x14ac:dyDescent="0.25">
      <c r="A21" s="28">
        <v>11</v>
      </c>
      <c r="B21" s="51" t="s">
        <v>12</v>
      </c>
      <c r="C21" s="68"/>
      <c r="D21" s="34"/>
      <c r="E21" s="34"/>
      <c r="F21" s="63"/>
      <c r="G21" s="36"/>
      <c r="H21" s="36"/>
      <c r="I21" s="37"/>
      <c r="J21" s="37"/>
      <c r="K21" s="38"/>
      <c r="L21" s="64"/>
      <c r="M21" s="58"/>
      <c r="N21" s="31"/>
      <c r="O21" s="31"/>
      <c r="P21" s="41"/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63"/>
      <c r="G22" s="36"/>
      <c r="H22" s="36"/>
      <c r="I22" s="37"/>
      <c r="J22" s="37"/>
      <c r="K22" s="38"/>
      <c r="L22" s="64"/>
      <c r="M22" s="58"/>
      <c r="N22" s="31"/>
      <c r="O22" s="31"/>
      <c r="P22" s="41"/>
      <c r="Q22" s="37"/>
      <c r="R22" s="43"/>
    </row>
    <row r="23" spans="1:18" x14ac:dyDescent="0.25">
      <c r="A23" s="28">
        <v>13</v>
      </c>
      <c r="B23" s="51" t="s">
        <v>12</v>
      </c>
      <c r="C23" s="68"/>
      <c r="D23" s="34"/>
      <c r="E23" s="34"/>
      <c r="F23" s="63"/>
      <c r="G23" s="36"/>
      <c r="H23" s="36"/>
      <c r="I23" s="37"/>
      <c r="J23" s="37"/>
      <c r="K23" s="38"/>
      <c r="L23" s="64"/>
      <c r="M23" s="58"/>
      <c r="N23" s="31"/>
      <c r="O23" s="31"/>
      <c r="P23" s="41"/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63"/>
      <c r="G24" s="36"/>
      <c r="H24" s="36"/>
      <c r="I24" s="37"/>
      <c r="J24" s="37"/>
      <c r="K24" s="38"/>
      <c r="L24" s="64"/>
      <c r="M24" s="58"/>
      <c r="N24" s="31"/>
      <c r="O24" s="31"/>
      <c r="P24" s="41"/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63"/>
      <c r="G25" s="36"/>
      <c r="H25" s="36"/>
      <c r="I25" s="37"/>
      <c r="J25" s="37"/>
      <c r="K25" s="38"/>
      <c r="L25" s="64"/>
      <c r="M25" s="58"/>
      <c r="N25" s="31"/>
      <c r="O25" s="31"/>
      <c r="P25" s="41"/>
      <c r="Q25" s="37"/>
      <c r="R25" s="43"/>
    </row>
    <row r="26" spans="1:18" x14ac:dyDescent="0.25">
      <c r="A26" s="28">
        <v>17</v>
      </c>
      <c r="B26" s="51" t="s">
        <v>12</v>
      </c>
      <c r="C26" s="34"/>
      <c r="D26" s="34"/>
      <c r="E26" s="34"/>
      <c r="F26" s="63"/>
      <c r="G26" s="36"/>
      <c r="H26" s="36"/>
      <c r="I26" s="37"/>
      <c r="J26" s="37"/>
      <c r="K26" s="38"/>
      <c r="L26" s="64"/>
      <c r="M26" s="58"/>
      <c r="N26" s="31"/>
      <c r="O26" s="31"/>
      <c r="P26" s="41"/>
      <c r="Q26" s="37"/>
      <c r="R26" s="43"/>
    </row>
    <row r="27" spans="1:18" x14ac:dyDescent="0.25">
      <c r="A27" s="28">
        <v>18</v>
      </c>
      <c r="B27" s="51" t="s">
        <v>12</v>
      </c>
      <c r="C27" s="34"/>
      <c r="D27" s="34"/>
      <c r="E27" s="34"/>
      <c r="F27" s="63"/>
      <c r="G27" s="36"/>
      <c r="H27" s="36"/>
      <c r="I27" s="37"/>
      <c r="J27" s="37"/>
      <c r="K27" s="38"/>
      <c r="L27" s="64"/>
      <c r="M27" s="58"/>
      <c r="N27" s="31"/>
      <c r="O27" s="31"/>
      <c r="P27" s="41"/>
      <c r="Q27" s="37"/>
      <c r="R27" s="43"/>
    </row>
    <row r="28" spans="1:18" x14ac:dyDescent="0.25">
      <c r="A28" s="28">
        <v>19</v>
      </c>
      <c r="B28" s="51" t="s">
        <v>12</v>
      </c>
      <c r="C28" s="68"/>
      <c r="D28" s="34"/>
      <c r="E28" s="34"/>
      <c r="F28" s="63"/>
      <c r="G28" s="36"/>
      <c r="H28" s="36"/>
      <c r="I28" s="37"/>
      <c r="J28" s="37"/>
      <c r="K28" s="38"/>
      <c r="L28" s="64"/>
      <c r="M28" s="58"/>
      <c r="N28" s="31"/>
      <c r="O28" s="31"/>
      <c r="P28" s="41"/>
      <c r="Q28" s="37"/>
      <c r="R28" s="43"/>
    </row>
    <row r="29" spans="1:18" x14ac:dyDescent="0.25">
      <c r="A29" s="28">
        <v>20</v>
      </c>
      <c r="B29" s="51" t="s">
        <v>12</v>
      </c>
      <c r="C29" s="68"/>
      <c r="D29" s="34"/>
      <c r="E29" s="34"/>
      <c r="F29" s="63"/>
      <c r="G29" s="36"/>
      <c r="H29" s="36"/>
      <c r="I29" s="37"/>
      <c r="J29" s="37"/>
      <c r="K29" s="38"/>
      <c r="L29" s="64"/>
      <c r="M29" s="58"/>
      <c r="N29" s="31"/>
      <c r="O29" s="31"/>
      <c r="P29" s="41"/>
      <c r="Q29" s="37"/>
      <c r="R29" s="43"/>
    </row>
    <row r="30" spans="1:18" x14ac:dyDescent="0.25">
      <c r="A30" s="28">
        <v>21</v>
      </c>
      <c r="B30" s="51" t="s">
        <v>12</v>
      </c>
      <c r="C30" s="68"/>
      <c r="D30" s="34"/>
      <c r="E30" s="34"/>
      <c r="F30" s="63"/>
      <c r="G30" s="36"/>
      <c r="H30" s="36"/>
      <c r="I30" s="37"/>
      <c r="J30" s="37"/>
      <c r="K30" s="38"/>
      <c r="L30" s="64"/>
      <c r="M30" s="58"/>
      <c r="N30" s="31"/>
      <c r="O30" s="31"/>
      <c r="P30" s="41"/>
      <c r="Q30" s="37"/>
      <c r="R30" s="43"/>
    </row>
    <row r="31" spans="1:18" x14ac:dyDescent="0.25">
      <c r="A31" s="28">
        <v>22</v>
      </c>
      <c r="B31" s="51" t="s">
        <v>12</v>
      </c>
      <c r="C31" s="34"/>
      <c r="D31" s="34"/>
      <c r="E31" s="34"/>
      <c r="F31" s="63"/>
      <c r="G31" s="36"/>
      <c r="H31" s="36"/>
      <c r="I31" s="37"/>
      <c r="J31" s="37"/>
      <c r="K31" s="38"/>
      <c r="L31" s="64"/>
      <c r="M31" s="58"/>
      <c r="N31" s="31"/>
      <c r="O31" s="31"/>
      <c r="P31" s="41"/>
      <c r="Q31" s="37"/>
      <c r="R31" s="43"/>
    </row>
    <row r="32" spans="1:18" x14ac:dyDescent="0.25">
      <c r="A32" s="28">
        <v>23</v>
      </c>
      <c r="B32" s="51" t="s">
        <v>12</v>
      </c>
      <c r="C32" s="62"/>
      <c r="D32" s="62"/>
      <c r="E32" s="62"/>
      <c r="F32" s="62"/>
      <c r="G32" s="36"/>
      <c r="H32" s="36"/>
      <c r="I32" s="59"/>
      <c r="J32" s="58"/>
      <c r="K32" s="61"/>
      <c r="L32" s="39"/>
      <c r="M32" s="40"/>
      <c r="N32" s="31"/>
      <c r="O32" s="31"/>
      <c r="P32" s="41"/>
      <c r="Q32" s="37"/>
      <c r="R32" s="43"/>
    </row>
    <row r="33" spans="1:18" x14ac:dyDescent="0.25">
      <c r="A33" s="28">
        <v>24</v>
      </c>
      <c r="B33" s="51" t="s">
        <v>12</v>
      </c>
      <c r="C33" s="62"/>
      <c r="D33" s="62"/>
      <c r="E33" s="62"/>
      <c r="F33" s="62"/>
      <c r="G33" s="36"/>
      <c r="H33" s="36"/>
      <c r="I33" s="59"/>
      <c r="J33" s="58"/>
      <c r="K33" s="61"/>
      <c r="L33" s="39"/>
      <c r="M33" s="40"/>
      <c r="N33" s="31" t="str">
        <f t="shared" ref="N33:N41" si="0">IF(M33="","",M33/$E$9)</f>
        <v/>
      </c>
      <c r="O33" s="31" t="str">
        <f t="shared" ref="O33:O41" si="1">IF(M33="","",M33/$K$9)</f>
        <v/>
      </c>
      <c r="P33" s="41" t="str">
        <f t="shared" ref="P33:P58" si="2">IF(M33="","",IF($K$9=M33,$L$9,IF(M33&gt;=$H$9,"призер","участник")))</f>
        <v/>
      </c>
      <c r="Q33" s="37"/>
      <c r="R33" s="43"/>
    </row>
    <row r="34" spans="1:18" x14ac:dyDescent="0.25">
      <c r="A34" s="28">
        <v>25</v>
      </c>
      <c r="B34" s="51" t="s">
        <v>12</v>
      </c>
      <c r="C34" s="62"/>
      <c r="D34" s="62"/>
      <c r="E34" s="62"/>
      <c r="F34" s="62"/>
      <c r="G34" s="36"/>
      <c r="H34" s="36"/>
      <c r="I34" s="59"/>
      <c r="J34" s="58"/>
      <c r="K34" s="61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26</v>
      </c>
      <c r="B35" s="51" t="s">
        <v>12</v>
      </c>
      <c r="C35" s="62"/>
      <c r="D35" s="62"/>
      <c r="E35" s="62"/>
      <c r="F35" s="62"/>
      <c r="G35" s="36"/>
      <c r="H35" s="36"/>
      <c r="I35" s="59"/>
      <c r="J35" s="58"/>
      <c r="K35" s="61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27</v>
      </c>
      <c r="B36" s="51" t="s">
        <v>12</v>
      </c>
      <c r="C36" s="62"/>
      <c r="D36" s="62"/>
      <c r="E36" s="62"/>
      <c r="F36" s="62"/>
      <c r="G36" s="36"/>
      <c r="H36" s="36"/>
      <c r="I36" s="60"/>
      <c r="J36" s="58"/>
      <c r="K36" s="61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28</v>
      </c>
      <c r="B37" s="51" t="s">
        <v>12</v>
      </c>
      <c r="C37" s="62"/>
      <c r="D37" s="62"/>
      <c r="E37" s="62"/>
      <c r="F37" s="62"/>
      <c r="G37" s="36"/>
      <c r="H37" s="36"/>
      <c r="I37" s="59"/>
      <c r="J37" s="58"/>
      <c r="K37" s="61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29</v>
      </c>
      <c r="B38" s="51" t="s">
        <v>12</v>
      </c>
      <c r="C38" s="62"/>
      <c r="D38" s="62"/>
      <c r="E38" s="62"/>
      <c r="F38" s="62"/>
      <c r="G38" s="36"/>
      <c r="H38" s="36"/>
      <c r="I38" s="59"/>
      <c r="J38" s="58"/>
      <c r="K38" s="61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30</v>
      </c>
      <c r="B39" s="51" t="s">
        <v>12</v>
      </c>
      <c r="C39" s="62"/>
      <c r="D39" s="62"/>
      <c r="E39" s="62"/>
      <c r="F39" s="62"/>
      <c r="G39" s="36"/>
      <c r="H39" s="36"/>
      <c r="I39" s="59"/>
      <c r="J39" s="58"/>
      <c r="K39" s="61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31</v>
      </c>
      <c r="B40" s="51" t="s">
        <v>12</v>
      </c>
      <c r="C40" s="62"/>
      <c r="D40" s="62"/>
      <c r="E40" s="62"/>
      <c r="F40" s="62"/>
      <c r="G40" s="36"/>
      <c r="H40" s="36"/>
      <c r="I40" s="59"/>
      <c r="J40" s="58"/>
      <c r="K40" s="61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32</v>
      </c>
      <c r="B41" s="51" t="s">
        <v>12</v>
      </c>
      <c r="C41" s="62"/>
      <c r="D41" s="62"/>
      <c r="E41" s="62"/>
      <c r="F41" s="62"/>
      <c r="G41" s="36"/>
      <c r="H41" s="36"/>
      <c r="I41" s="59"/>
      <c r="J41" s="58"/>
      <c r="K41" s="61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33</v>
      </c>
      <c r="B42" s="51" t="s">
        <v>12</v>
      </c>
      <c r="C42" s="62"/>
      <c r="D42" s="62"/>
      <c r="E42" s="62"/>
      <c r="F42" s="62"/>
      <c r="G42" s="42"/>
      <c r="H42" s="42"/>
      <c r="I42" s="59"/>
      <c r="J42" s="58"/>
      <c r="K42" s="61"/>
      <c r="L42" s="39"/>
      <c r="M42" s="40"/>
      <c r="N42" s="31" t="str">
        <f t="shared" ref="N42:N59" si="3">IF(M42="","",M42/$E$9)</f>
        <v/>
      </c>
      <c r="O42" s="31" t="str">
        <f t="shared" ref="O42:O59" si="4">IF(M42="","",M42/$K$9)</f>
        <v/>
      </c>
      <c r="P42" s="41" t="str">
        <f t="shared" si="2"/>
        <v/>
      </c>
      <c r="Q42" s="37"/>
      <c r="R42" s="43"/>
    </row>
    <row r="43" spans="1:18" x14ac:dyDescent="0.25">
      <c r="A43" s="28">
        <v>34</v>
      </c>
      <c r="B43" s="51" t="s">
        <v>12</v>
      </c>
      <c r="C43" s="62"/>
      <c r="D43" s="62"/>
      <c r="E43" s="62"/>
      <c r="F43" s="62"/>
      <c r="G43" s="36"/>
      <c r="H43" s="36"/>
      <c r="I43" s="59"/>
      <c r="J43" s="58"/>
      <c r="K43" s="61"/>
      <c r="L43" s="39"/>
      <c r="M43" s="40"/>
      <c r="N43" s="31" t="str">
        <f t="shared" si="3"/>
        <v/>
      </c>
      <c r="O43" s="31" t="str">
        <f t="shared" si="4"/>
        <v/>
      </c>
      <c r="P43" s="41" t="str">
        <f t="shared" si="2"/>
        <v/>
      </c>
      <c r="Q43" s="37"/>
      <c r="R43" s="43"/>
    </row>
    <row r="44" spans="1:18" x14ac:dyDescent="0.25">
      <c r="A44" s="28">
        <v>35</v>
      </c>
      <c r="B44" s="51" t="s">
        <v>12</v>
      </c>
      <c r="C44" s="62"/>
      <c r="D44" s="62"/>
      <c r="E44" s="62"/>
      <c r="F44" s="62"/>
      <c r="G44" s="42"/>
      <c r="H44" s="42"/>
      <c r="I44" s="59"/>
      <c r="J44" s="58"/>
      <c r="K44" s="61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36</v>
      </c>
      <c r="B45" s="51" t="s">
        <v>12</v>
      </c>
      <c r="C45" s="34"/>
      <c r="D45" s="34"/>
      <c r="E45" s="34"/>
      <c r="F45" s="35"/>
      <c r="G45" s="36"/>
      <c r="H45" s="36"/>
      <c r="I45" s="59"/>
      <c r="J45" s="58"/>
      <c r="K45" s="61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37</v>
      </c>
      <c r="B46" s="51" t="s">
        <v>12</v>
      </c>
      <c r="C46" s="34"/>
      <c r="D46" s="34"/>
      <c r="E46" s="34"/>
      <c r="F46" s="35"/>
      <c r="G46" s="42"/>
      <c r="H46" s="42"/>
      <c r="I46" s="59"/>
      <c r="J46" s="58"/>
      <c r="K46" s="61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38</v>
      </c>
      <c r="B47" s="51" t="s">
        <v>12</v>
      </c>
      <c r="C47" s="34"/>
      <c r="D47" s="34"/>
      <c r="E47" s="34"/>
      <c r="F47" s="35"/>
      <c r="G47" s="36"/>
      <c r="H47" s="36"/>
      <c r="I47" s="59"/>
      <c r="J47" s="58"/>
      <c r="K47" s="61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39</v>
      </c>
      <c r="B48" s="51" t="s">
        <v>12</v>
      </c>
      <c r="C48" s="34"/>
      <c r="D48" s="34"/>
      <c r="E48" s="34"/>
      <c r="F48" s="35"/>
      <c r="G48" s="42"/>
      <c r="H48" s="42"/>
      <c r="I48" s="59"/>
      <c r="J48" s="58"/>
      <c r="K48" s="61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40</v>
      </c>
      <c r="B49" s="51" t="s">
        <v>12</v>
      </c>
      <c r="C49" s="34"/>
      <c r="D49" s="34"/>
      <c r="E49" s="34"/>
      <c r="F49" s="35"/>
      <c r="G49" s="36"/>
      <c r="H49" s="36"/>
      <c r="I49" s="59"/>
      <c r="J49" s="58"/>
      <c r="K49" s="61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41</v>
      </c>
      <c r="B50" s="51" t="s">
        <v>12</v>
      </c>
      <c r="C50" s="34"/>
      <c r="D50" s="34"/>
      <c r="E50" s="34"/>
      <c r="F50" s="35"/>
      <c r="G50" s="42"/>
      <c r="H50" s="42"/>
      <c r="I50" s="59"/>
      <c r="J50" s="58"/>
      <c r="K50" s="61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42</v>
      </c>
      <c r="B51" s="51" t="s">
        <v>12</v>
      </c>
      <c r="C51" s="34"/>
      <c r="D51" s="34"/>
      <c r="E51" s="34"/>
      <c r="F51" s="35"/>
      <c r="G51" s="36"/>
      <c r="H51" s="36"/>
      <c r="I51" s="59"/>
      <c r="J51" s="58"/>
      <c r="K51" s="61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43</v>
      </c>
      <c r="B52" s="51" t="s">
        <v>12</v>
      </c>
      <c r="C52" s="34"/>
      <c r="D52" s="34"/>
      <c r="E52" s="34"/>
      <c r="F52" s="35"/>
      <c r="G52" s="42"/>
      <c r="H52" s="42"/>
      <c r="I52" s="59"/>
      <c r="J52" s="58"/>
      <c r="K52" s="61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44</v>
      </c>
      <c r="B53" s="51" t="s">
        <v>12</v>
      </c>
      <c r="C53" s="34"/>
      <c r="D53" s="34"/>
      <c r="E53" s="34"/>
      <c r="F53" s="35"/>
      <c r="G53" s="36"/>
      <c r="H53" s="36"/>
      <c r="I53" s="59"/>
      <c r="J53" s="58"/>
      <c r="K53" s="61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45</v>
      </c>
      <c r="B54" s="51" t="s">
        <v>12</v>
      </c>
      <c r="C54" s="34"/>
      <c r="D54" s="34"/>
      <c r="E54" s="34"/>
      <c r="F54" s="35"/>
      <c r="G54" s="42"/>
      <c r="H54" s="42"/>
      <c r="I54" s="59"/>
      <c r="J54" s="58"/>
      <c r="K54" s="61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46</v>
      </c>
      <c r="B55" s="51" t="s">
        <v>12</v>
      </c>
      <c r="C55" s="34"/>
      <c r="D55" s="34"/>
      <c r="E55" s="34"/>
      <c r="F55" s="35"/>
      <c r="G55" s="36"/>
      <c r="H55" s="36"/>
      <c r="I55" s="59"/>
      <c r="J55" s="58"/>
      <c r="K55" s="61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47</v>
      </c>
      <c r="B56" s="51" t="s">
        <v>12</v>
      </c>
      <c r="C56" s="34"/>
      <c r="D56" s="34"/>
      <c r="E56" s="34"/>
      <c r="F56" s="35"/>
      <c r="G56" s="42"/>
      <c r="H56" s="42"/>
      <c r="I56" s="59"/>
      <c r="J56" s="58"/>
      <c r="K56" s="61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48</v>
      </c>
      <c r="B57" s="51" t="s">
        <v>12</v>
      </c>
      <c r="C57" s="34"/>
      <c r="D57" s="34"/>
      <c r="E57" s="34"/>
      <c r="F57" s="35"/>
      <c r="G57" s="36"/>
      <c r="H57" s="36"/>
      <c r="I57" s="59"/>
      <c r="J57" s="58"/>
      <c r="K57" s="61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49</v>
      </c>
      <c r="B58" s="51" t="s">
        <v>12</v>
      </c>
      <c r="C58" s="34"/>
      <c r="D58" s="34"/>
      <c r="E58" s="34"/>
      <c r="F58" s="35"/>
      <c r="G58" s="42"/>
      <c r="H58" s="42"/>
      <c r="I58" s="59"/>
      <c r="J58" s="58"/>
      <c r="K58" s="61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50</v>
      </c>
      <c r="B59" s="51" t="s">
        <v>12</v>
      </c>
      <c r="C59" s="34"/>
      <c r="D59" s="34"/>
      <c r="E59" s="34"/>
      <c r="F59" s="35"/>
      <c r="G59" s="36"/>
      <c r="H59" s="36"/>
      <c r="I59" s="59"/>
      <c r="J59" s="58"/>
      <c r="K59" s="61"/>
      <c r="L59" s="39"/>
      <c r="M59" s="40"/>
      <c r="N59" s="31" t="str">
        <f t="shared" si="3"/>
        <v/>
      </c>
      <c r="O59" s="31" t="str">
        <f t="shared" si="4"/>
        <v/>
      </c>
      <c r="P59" s="41" t="str">
        <f>IF(M59="","",IF($K$9=M59,$L$9,IF(M59&gt;=$H$9,"призер","участник")))</f>
        <v/>
      </c>
      <c r="Q59" s="37"/>
      <c r="R59" s="43"/>
    </row>
    <row r="60" spans="1:18" x14ac:dyDescent="0.25">
      <c r="J60" s="62"/>
    </row>
    <row r="61" spans="1:18" x14ac:dyDescent="0.25">
      <c r="B61" s="33" t="s">
        <v>23</v>
      </c>
      <c r="J61" s="62"/>
    </row>
  </sheetData>
  <protectedRanges>
    <protectedRange sqref="N11:N59" name="Диапазон1_3_1"/>
    <protectedRange sqref="O11:O59" name="Диапазон1_1_1_1"/>
    <protectedRange sqref="P11:P59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31:F3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C3" sqref="C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97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80" t="s">
        <v>24</v>
      </c>
      <c r="D9" s="80"/>
      <c r="E9" s="14"/>
      <c r="G9" s="18" t="s">
        <v>43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5">
      <c r="A11" s="28">
        <v>1</v>
      </c>
      <c r="B11" s="51" t="s">
        <v>12</v>
      </c>
      <c r="C11" s="62"/>
      <c r="D11" s="34"/>
      <c r="E11" s="34"/>
      <c r="F11" s="35"/>
      <c r="G11" s="36"/>
      <c r="H11" s="36"/>
      <c r="I11" s="38"/>
      <c r="J11" s="37"/>
      <c r="K11" s="38"/>
      <c r="L11" s="64"/>
      <c r="M11" s="58"/>
      <c r="N11" s="31"/>
      <c r="O11" s="31"/>
      <c r="P11" s="41"/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8"/>
      <c r="J12" s="37"/>
      <c r="K12" s="38"/>
      <c r="L12" s="64"/>
      <c r="M12" s="58"/>
      <c r="N12" s="31"/>
      <c r="O12" s="31"/>
      <c r="P12" s="41"/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35"/>
      <c r="G13" s="36"/>
      <c r="H13" s="36"/>
      <c r="I13" s="38"/>
      <c r="J13" s="37"/>
      <c r="K13" s="46"/>
      <c r="L13" s="64"/>
      <c r="M13" s="58"/>
      <c r="N13" s="31"/>
      <c r="O13" s="31"/>
      <c r="P13" s="41"/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8"/>
      <c r="J14" s="37"/>
      <c r="K14" s="38"/>
      <c r="L14" s="64"/>
      <c r="M14" s="58"/>
      <c r="N14" s="31"/>
      <c r="O14" s="31"/>
      <c r="P14" s="41"/>
      <c r="Q14" s="37"/>
      <c r="R14" s="43"/>
    </row>
    <row r="15" spans="1:21" x14ac:dyDescent="0.25">
      <c r="A15" s="28">
        <v>5</v>
      </c>
      <c r="B15" s="51" t="s">
        <v>12</v>
      </c>
      <c r="C15" s="62"/>
      <c r="D15" s="34"/>
      <c r="E15" s="34"/>
      <c r="F15" s="35"/>
      <c r="G15" s="36"/>
      <c r="H15" s="36"/>
      <c r="I15" s="38"/>
      <c r="J15" s="37"/>
      <c r="K15" s="38"/>
      <c r="L15" s="64"/>
      <c r="M15" s="58"/>
      <c r="N15" s="31"/>
      <c r="O15" s="31"/>
      <c r="P15" s="41"/>
      <c r="Q15" s="37"/>
      <c r="R15" s="43"/>
    </row>
    <row r="16" spans="1:21" x14ac:dyDescent="0.25">
      <c r="A16" s="28">
        <v>6</v>
      </c>
      <c r="B16" s="51" t="s">
        <v>12</v>
      </c>
      <c r="C16" s="62"/>
      <c r="D16" s="34"/>
      <c r="E16" s="34"/>
      <c r="F16" s="35"/>
      <c r="G16" s="36"/>
      <c r="H16" s="36"/>
      <c r="I16" s="38"/>
      <c r="J16" s="37"/>
      <c r="K16" s="38"/>
      <c r="L16" s="64"/>
      <c r="M16" s="58"/>
      <c r="N16" s="31"/>
      <c r="O16" s="31"/>
      <c r="P16" s="41"/>
      <c r="Q16" s="37"/>
      <c r="R16" s="43"/>
    </row>
    <row r="17" spans="1:18" x14ac:dyDescent="0.25">
      <c r="A17" s="28">
        <v>7</v>
      </c>
      <c r="B17" s="51" t="s">
        <v>12</v>
      </c>
      <c r="C17" s="62"/>
      <c r="D17" s="34"/>
      <c r="E17" s="34"/>
      <c r="F17" s="35"/>
      <c r="G17" s="36"/>
      <c r="H17" s="36"/>
      <c r="I17" s="38"/>
      <c r="J17" s="37"/>
      <c r="K17" s="38"/>
      <c r="L17" s="64"/>
      <c r="M17" s="58"/>
      <c r="N17" s="31"/>
      <c r="O17" s="31"/>
      <c r="P17" s="41"/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8"/>
      <c r="J18" s="37"/>
      <c r="K18" s="38"/>
      <c r="L18" s="64"/>
      <c r="M18" s="58"/>
      <c r="N18" s="31"/>
      <c r="O18" s="31"/>
      <c r="P18" s="41"/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8"/>
      <c r="J19" s="37"/>
      <c r="K19" s="38"/>
      <c r="L19" s="64"/>
      <c r="M19" s="58"/>
      <c r="N19" s="31"/>
      <c r="O19" s="31"/>
      <c r="P19" s="41"/>
      <c r="Q19" s="37"/>
      <c r="R19" s="43"/>
    </row>
    <row r="20" spans="1:18" x14ac:dyDescent="0.25">
      <c r="A20" s="28">
        <v>10</v>
      </c>
      <c r="B20" s="51" t="s">
        <v>12</v>
      </c>
      <c r="C20" s="62"/>
      <c r="D20" s="34"/>
      <c r="E20" s="34"/>
      <c r="F20" s="35"/>
      <c r="G20" s="36"/>
      <c r="H20" s="36"/>
      <c r="I20" s="38"/>
      <c r="J20" s="37"/>
      <c r="K20" s="38"/>
      <c r="L20" s="64"/>
      <c r="M20" s="58"/>
      <c r="N20" s="31"/>
      <c r="O20" s="31"/>
      <c r="P20" s="41"/>
      <c r="Q20" s="37"/>
      <c r="R20" s="43"/>
    </row>
    <row r="21" spans="1:18" x14ac:dyDescent="0.25">
      <c r="A21" s="28">
        <v>11</v>
      </c>
      <c r="B21" s="51" t="s">
        <v>12</v>
      </c>
      <c r="C21" s="62"/>
      <c r="D21" s="34"/>
      <c r="E21" s="34"/>
      <c r="F21" s="35"/>
      <c r="G21" s="36"/>
      <c r="H21" s="36"/>
      <c r="I21" s="38"/>
      <c r="J21" s="37"/>
      <c r="K21" s="38"/>
      <c r="L21" s="64"/>
      <c r="M21" s="58"/>
      <c r="N21" s="31"/>
      <c r="O21" s="31"/>
      <c r="P21" s="41"/>
      <c r="Q21" s="37"/>
      <c r="R21" s="43"/>
    </row>
    <row r="22" spans="1:18" x14ac:dyDescent="0.25">
      <c r="A22" s="28">
        <v>12</v>
      </c>
      <c r="B22" s="51" t="s">
        <v>12</v>
      </c>
      <c r="C22" s="62"/>
      <c r="D22" s="62"/>
      <c r="E22" s="62"/>
      <c r="F22" s="62"/>
      <c r="G22" s="36"/>
      <c r="H22" s="36"/>
      <c r="I22" s="37"/>
      <c r="J22" s="37"/>
      <c r="K22" s="38"/>
      <c r="L22" s="39"/>
      <c r="M22" s="40"/>
      <c r="N22" s="31"/>
      <c r="O22" s="31"/>
      <c r="P22" s="41"/>
      <c r="Q22" s="37"/>
      <c r="R22" s="43"/>
    </row>
    <row r="23" spans="1:18" x14ac:dyDescent="0.25">
      <c r="A23" s="28">
        <v>13</v>
      </c>
      <c r="B23" s="51" t="s">
        <v>12</v>
      </c>
      <c r="C23" s="62"/>
      <c r="D23" s="62"/>
      <c r="E23" s="62"/>
      <c r="F23" s="62"/>
      <c r="G23" s="36"/>
      <c r="H23" s="36"/>
      <c r="I23" s="37"/>
      <c r="J23" s="37"/>
      <c r="K23" s="38"/>
      <c r="L23" s="39"/>
      <c r="M23" s="40"/>
      <c r="N23" s="31"/>
      <c r="O23" s="31"/>
      <c r="P23" s="41"/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/>
      <c r="O24" s="31"/>
      <c r="P24" s="41"/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/>
      <c r="O25" s="31"/>
      <c r="P25" s="41"/>
      <c r="Q25" s="37"/>
      <c r="R25" s="43"/>
    </row>
    <row r="26" spans="1:18" x14ac:dyDescent="0.25">
      <c r="A26" s="28">
        <v>16</v>
      </c>
      <c r="B26" s="51" t="s">
        <v>12</v>
      </c>
      <c r="C26" s="62"/>
      <c r="D26" s="62"/>
      <c r="E26" s="62"/>
      <c r="F26" s="62"/>
      <c r="G26" s="36"/>
      <c r="H26" s="36"/>
      <c r="I26" s="37"/>
      <c r="J26" s="37"/>
      <c r="K26" s="38"/>
      <c r="L26" s="39"/>
      <c r="M26" s="40"/>
      <c r="N26" s="31"/>
      <c r="O26" s="31"/>
      <c r="P26" s="41"/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/>
      <c r="O27" s="31"/>
      <c r="P27" s="41"/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/>
      <c r="O28" s="31"/>
      <c r="P28" s="41"/>
      <c r="Q28" s="37"/>
      <c r="R28" s="43"/>
    </row>
    <row r="29" spans="1:18" x14ac:dyDescent="0.25">
      <c r="A29" s="28">
        <v>19</v>
      </c>
      <c r="B29" s="51" t="s">
        <v>12</v>
      </c>
      <c r="C29" s="62"/>
      <c r="D29" s="62"/>
      <c r="E29" s="62"/>
      <c r="F29" s="62"/>
      <c r="G29" s="36"/>
      <c r="H29" s="36"/>
      <c r="I29" s="37"/>
      <c r="J29" s="37"/>
      <c r="K29" s="38"/>
      <c r="L29" s="39"/>
      <c r="M29" s="40"/>
      <c r="N29" s="31"/>
      <c r="O29" s="31"/>
      <c r="P29" s="41"/>
      <c r="Q29" s="37"/>
      <c r="R29" s="43"/>
    </row>
    <row r="30" spans="1:18" x14ac:dyDescent="0.25">
      <c r="A30" s="28">
        <v>20</v>
      </c>
      <c r="B30" s="51" t="s">
        <v>12</v>
      </c>
      <c r="C30" s="62"/>
      <c r="D30" s="62"/>
      <c r="E30" s="62"/>
      <c r="F30" s="62"/>
      <c r="G30" s="36"/>
      <c r="H30" s="36"/>
      <c r="I30" s="37"/>
      <c r="J30" s="37"/>
      <c r="K30" s="38"/>
      <c r="L30" s="39"/>
      <c r="M30" s="40"/>
      <c r="N30" s="31"/>
      <c r="O30" s="31"/>
      <c r="P30" s="41"/>
      <c r="Q30" s="37"/>
      <c r="R30" s="43"/>
    </row>
    <row r="31" spans="1:18" x14ac:dyDescent="0.25">
      <c r="A31" s="28">
        <v>21</v>
      </c>
      <c r="B31" s="51" t="s">
        <v>12</v>
      </c>
      <c r="C31" s="62"/>
      <c r="D31" s="62"/>
      <c r="E31" s="62"/>
      <c r="F31" s="62"/>
      <c r="G31" s="36"/>
      <c r="H31" s="36"/>
      <c r="I31" s="37"/>
      <c r="J31" s="37"/>
      <c r="K31" s="38"/>
      <c r="L31" s="39"/>
      <c r="M31" s="40"/>
      <c r="N31" s="31"/>
      <c r="O31" s="31"/>
      <c r="P31" s="41"/>
      <c r="Q31" s="37"/>
      <c r="R31" s="43"/>
    </row>
    <row r="32" spans="1:18" x14ac:dyDescent="0.25">
      <c r="A32" s="28">
        <v>22</v>
      </c>
      <c r="B32" s="51" t="s">
        <v>12</v>
      </c>
      <c r="C32" s="62"/>
      <c r="D32" s="62"/>
      <c r="E32" s="62"/>
      <c r="F32" s="62"/>
      <c r="G32" s="36"/>
      <c r="H32" s="36"/>
      <c r="I32" s="37"/>
      <c r="J32" s="37"/>
      <c r="K32" s="38"/>
      <c r="L32" s="39"/>
      <c r="M32" s="40"/>
      <c r="N32" s="31"/>
      <c r="O32" s="31"/>
      <c r="P32" s="41"/>
      <c r="Q32" s="37"/>
      <c r="R32" s="43"/>
    </row>
    <row r="33" spans="1:18" x14ac:dyDescent="0.25">
      <c r="A33" s="28">
        <v>23</v>
      </c>
      <c r="B33" s="51" t="s">
        <v>12</v>
      </c>
      <c r="C33" s="62"/>
      <c r="D33" s="62"/>
      <c r="E33" s="62"/>
      <c r="F33" s="62"/>
      <c r="G33" s="36"/>
      <c r="H33" s="36"/>
      <c r="I33" s="37"/>
      <c r="J33" s="37"/>
      <c r="K33" s="38"/>
      <c r="L33" s="39"/>
      <c r="M33" s="40"/>
      <c r="N33" s="31"/>
      <c r="O33" s="31"/>
      <c r="P33" s="41"/>
      <c r="Q33" s="37"/>
      <c r="R33" s="43"/>
    </row>
    <row r="34" spans="1:18" x14ac:dyDescent="0.25">
      <c r="A34" s="28">
        <v>24</v>
      </c>
      <c r="B34" s="51" t="s">
        <v>12</v>
      </c>
      <c r="C34" s="62"/>
      <c r="D34" s="62"/>
      <c r="E34" s="62"/>
      <c r="F34" s="62"/>
      <c r="G34" s="36"/>
      <c r="H34" s="36"/>
      <c r="I34" s="37"/>
      <c r="J34" s="37"/>
      <c r="K34" s="38"/>
      <c r="L34" s="39"/>
      <c r="M34" s="40"/>
      <c r="N34" s="31"/>
      <c r="O34" s="31"/>
      <c r="P34" s="41"/>
      <c r="Q34" s="37"/>
      <c r="R34" s="43"/>
    </row>
    <row r="35" spans="1:18" x14ac:dyDescent="0.25">
      <c r="A35" s="28">
        <v>25</v>
      </c>
      <c r="B35" s="51" t="s">
        <v>12</v>
      </c>
      <c r="C35" s="62"/>
      <c r="D35" s="62"/>
      <c r="E35" s="62"/>
      <c r="F35" s="62"/>
      <c r="G35" s="36"/>
      <c r="H35" s="36"/>
      <c r="I35" s="37"/>
      <c r="J35" s="37"/>
      <c r="K35" s="38"/>
      <c r="L35" s="39"/>
      <c r="M35" s="40"/>
      <c r="N35" s="31"/>
      <c r="O35" s="31"/>
      <c r="P35" s="41"/>
      <c r="Q35" s="37"/>
      <c r="R35" s="43"/>
    </row>
    <row r="36" spans="1:18" x14ac:dyDescent="0.25">
      <c r="A36" s="28">
        <v>26</v>
      </c>
      <c r="B36" s="51" t="s">
        <v>12</v>
      </c>
      <c r="C36" s="62"/>
      <c r="D36" s="62"/>
      <c r="E36" s="62"/>
      <c r="F36" s="62"/>
      <c r="G36" s="36"/>
      <c r="H36" s="36"/>
      <c r="I36" s="37"/>
      <c r="J36" s="37"/>
      <c r="K36" s="38"/>
      <c r="L36" s="39"/>
      <c r="M36" s="40"/>
      <c r="N36" s="31"/>
      <c r="O36" s="31"/>
      <c r="P36" s="41"/>
      <c r="Q36" s="37"/>
      <c r="R36" s="43"/>
    </row>
    <row r="37" spans="1:18" x14ac:dyDescent="0.25">
      <c r="A37" s="28">
        <v>27</v>
      </c>
      <c r="B37" s="51" t="s">
        <v>12</v>
      </c>
      <c r="C37" s="62"/>
      <c r="D37" s="62"/>
      <c r="E37" s="62"/>
      <c r="F37" s="62"/>
      <c r="G37" s="36"/>
      <c r="H37" s="36"/>
      <c r="I37" s="43"/>
      <c r="J37" s="37"/>
      <c r="K37" s="38"/>
      <c r="L37" s="39"/>
      <c r="M37" s="40"/>
      <c r="N37" s="31"/>
      <c r="O37" s="31"/>
      <c r="P37" s="41"/>
      <c r="Q37" s="37"/>
      <c r="R37" s="43"/>
    </row>
    <row r="38" spans="1:18" x14ac:dyDescent="0.25">
      <c r="A38" s="28">
        <v>28</v>
      </c>
      <c r="B38" s="51" t="s">
        <v>12</v>
      </c>
      <c r="C38" s="62"/>
      <c r="D38" s="62"/>
      <c r="E38" s="62"/>
      <c r="F38" s="62"/>
      <c r="G38" s="36"/>
      <c r="H38" s="36"/>
      <c r="I38" s="37"/>
      <c r="J38" s="37"/>
      <c r="K38" s="38"/>
      <c r="L38" s="39"/>
      <c r="M38" s="40"/>
      <c r="N38" s="31"/>
      <c r="O38" s="31"/>
      <c r="P38" s="41"/>
      <c r="Q38" s="37"/>
      <c r="R38" s="43"/>
    </row>
    <row r="39" spans="1:18" x14ac:dyDescent="0.25">
      <c r="A39" s="28">
        <v>29</v>
      </c>
      <c r="B39" s="51" t="s">
        <v>12</v>
      </c>
      <c r="C39" s="62"/>
      <c r="D39" s="62"/>
      <c r="E39" s="62"/>
      <c r="F39" s="62"/>
      <c r="G39" s="36"/>
      <c r="H39" s="36"/>
      <c r="I39" s="37"/>
      <c r="J39" s="37"/>
      <c r="K39" s="38"/>
      <c r="L39" s="39"/>
      <c r="M39" s="40"/>
      <c r="N39" s="31"/>
      <c r="O39" s="31"/>
      <c r="P39" s="41"/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/>
      <c r="O40" s="31"/>
      <c r="P40" s="41"/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/>
      <c r="O41" s="31"/>
      <c r="P41" s="41"/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/>
      <c r="O42" s="31"/>
      <c r="P42" s="41"/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/>
      <c r="O43" s="31"/>
      <c r="P43" s="41"/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/>
      <c r="O44" s="31"/>
      <c r="P44" s="41"/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/>
      <c r="O45" s="31"/>
      <c r="P45" s="41"/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/>
      <c r="O46" s="31"/>
      <c r="P46" s="41"/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/>
      <c r="O47" s="31"/>
      <c r="P47" s="41"/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/>
      <c r="O48" s="31"/>
      <c r="P48" s="41"/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/>
      <c r="O49" s="31"/>
      <c r="P49" s="41"/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/>
      <c r="O50" s="31"/>
      <c r="P50" s="41"/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/>
      <c r="O51" s="31"/>
      <c r="P51" s="41"/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/>
      <c r="O52" s="31"/>
      <c r="P52" s="41"/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/>
      <c r="O53" s="31"/>
      <c r="P53" s="41"/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/>
      <c r="O54" s="31"/>
      <c r="P54" s="41"/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/>
      <c r="O55" s="31"/>
      <c r="P55" s="41"/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/>
      <c r="O56" s="31"/>
      <c r="P56" s="41"/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/>
      <c r="O57" s="31"/>
      <c r="P57" s="41"/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/>
      <c r="O58" s="31"/>
      <c r="P58" s="41"/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/>
      <c r="O59" s="31"/>
      <c r="P59" s="41"/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/>
      <c r="O60" s="31"/>
      <c r="P60" s="41"/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C1" zoomScaleNormal="100" workbookViewId="0">
      <selection activeCell="F11" sqref="F11:I1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49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2" t="s">
        <v>32</v>
      </c>
      <c r="R2" s="13">
        <f>COUNTA(M11:M60)</f>
        <v>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50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3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45954</v>
      </c>
      <c r="F8" s="17"/>
      <c r="Q8" s="22" t="s">
        <v>31</v>
      </c>
      <c r="R8" s="21">
        <f>(R4+R5)/R2</f>
        <v>0</v>
      </c>
    </row>
    <row r="9" spans="1:21" x14ac:dyDescent="0.25">
      <c r="C9" s="80" t="s">
        <v>24</v>
      </c>
      <c r="D9" s="80"/>
      <c r="E9" s="14">
        <v>90</v>
      </c>
      <c r="G9" s="18" t="s">
        <v>43</v>
      </c>
      <c r="H9" s="56">
        <v>90</v>
      </c>
      <c r="J9" s="23" t="s">
        <v>13</v>
      </c>
      <c r="K9" s="24">
        <f>MAX(M11:M60)</f>
        <v>38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5">
      <c r="A11" s="28">
        <v>1</v>
      </c>
      <c r="B11" s="51" t="s">
        <v>12</v>
      </c>
      <c r="C11" s="34" t="s">
        <v>83</v>
      </c>
      <c r="D11" s="34" t="s">
        <v>88</v>
      </c>
      <c r="E11" s="34" t="s">
        <v>76</v>
      </c>
      <c r="F11" s="101"/>
      <c r="G11" s="92"/>
      <c r="H11" s="92"/>
      <c r="I11" s="92"/>
      <c r="J11" s="93" t="s">
        <v>44</v>
      </c>
      <c r="K11" s="38" t="s">
        <v>72</v>
      </c>
      <c r="L11" s="92" t="s">
        <v>57</v>
      </c>
      <c r="M11" s="77">
        <v>8</v>
      </c>
      <c r="N11" s="89">
        <f>IF(M11="","",M11/$E$9)</f>
        <v>8.8888888888888892E-2</v>
      </c>
      <c r="O11" s="89">
        <f>IF(M11="","",M11/$K$9)</f>
        <v>0.21052631578947367</v>
      </c>
      <c r="P11" s="97" t="str">
        <f>IF(M11="","",IF($K$9=M11,$L$9,IF(M11&gt;=$H$9,"призер","участник")))</f>
        <v>участник</v>
      </c>
      <c r="Q11" s="93" t="s">
        <v>46</v>
      </c>
      <c r="R11" s="93" t="s">
        <v>44</v>
      </c>
    </row>
    <row r="12" spans="1:21" s="32" customFormat="1" ht="12.95" customHeight="1" x14ac:dyDescent="0.25">
      <c r="A12" s="28">
        <v>2</v>
      </c>
      <c r="B12" s="51" t="s">
        <v>12</v>
      </c>
      <c r="C12" s="67" t="s">
        <v>88</v>
      </c>
      <c r="D12" s="34" t="s">
        <v>76</v>
      </c>
      <c r="E12" s="34" t="s">
        <v>76</v>
      </c>
      <c r="F12" s="101"/>
      <c r="G12" s="92"/>
      <c r="H12" s="92"/>
      <c r="I12" s="92"/>
      <c r="J12" s="93" t="s">
        <v>44</v>
      </c>
      <c r="K12" s="38" t="s">
        <v>72</v>
      </c>
      <c r="L12" s="92" t="s">
        <v>58</v>
      </c>
      <c r="M12" s="77">
        <v>38</v>
      </c>
      <c r="N12" s="89">
        <f t="shared" ref="N12:N13" si="0">IF(M12="","",M12/$E$9)</f>
        <v>0.42222222222222222</v>
      </c>
      <c r="O12" s="89">
        <f t="shared" ref="O12:O13" si="1">IF(M12="","",M12/$K$9)</f>
        <v>1</v>
      </c>
      <c r="P12" s="97" t="str">
        <f t="shared" ref="P12:P13" si="2">IF(M12="","",IF($K$9=M12,$L$9,IF(M12&gt;=$H$9,"призер","участник")))</f>
        <v>участник</v>
      </c>
      <c r="Q12" s="93" t="s">
        <v>46</v>
      </c>
      <c r="R12" s="93" t="s">
        <v>44</v>
      </c>
    </row>
    <row r="13" spans="1:21" x14ac:dyDescent="0.25">
      <c r="A13" s="28">
        <v>3</v>
      </c>
      <c r="B13" s="51" t="s">
        <v>12</v>
      </c>
      <c r="C13" s="67" t="s">
        <v>84</v>
      </c>
      <c r="D13" s="34" t="s">
        <v>84</v>
      </c>
      <c r="E13" s="34" t="s">
        <v>76</v>
      </c>
      <c r="F13" s="101"/>
      <c r="G13" s="92"/>
      <c r="H13" s="92"/>
      <c r="I13" s="92"/>
      <c r="J13" s="93" t="s">
        <v>44</v>
      </c>
      <c r="K13" s="46" t="s">
        <v>72</v>
      </c>
      <c r="L13" s="92" t="s">
        <v>59</v>
      </c>
      <c r="M13" s="77">
        <v>12</v>
      </c>
      <c r="N13" s="89">
        <f t="shared" si="0"/>
        <v>0.13333333333333333</v>
      </c>
      <c r="O13" s="89">
        <f t="shared" si="1"/>
        <v>0.31578947368421051</v>
      </c>
      <c r="P13" s="97" t="str">
        <f t="shared" si="2"/>
        <v>участник</v>
      </c>
      <c r="Q13" s="93" t="s">
        <v>46</v>
      </c>
      <c r="R13" s="93" t="s">
        <v>44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92"/>
      <c r="H14" s="92"/>
      <c r="I14" s="92"/>
      <c r="J14" s="93"/>
      <c r="K14" s="38"/>
      <c r="L14" s="82"/>
      <c r="M14" s="77"/>
      <c r="N14" s="31"/>
      <c r="O14" s="31"/>
      <c r="P14" s="41"/>
      <c r="Q14" s="37"/>
      <c r="R14" s="43"/>
    </row>
    <row r="15" spans="1:21" x14ac:dyDescent="0.25">
      <c r="A15" s="28">
        <v>5</v>
      </c>
      <c r="B15" s="51" t="s">
        <v>12</v>
      </c>
      <c r="C15" s="67"/>
      <c r="D15" s="34"/>
      <c r="E15" s="34"/>
      <c r="F15" s="35"/>
      <c r="G15" s="36"/>
      <c r="H15" s="36"/>
      <c r="I15" s="38"/>
      <c r="J15" s="37"/>
      <c r="K15" s="38"/>
      <c r="L15" s="82"/>
      <c r="M15" s="77"/>
      <c r="N15" s="31"/>
      <c r="O15" s="31"/>
      <c r="P15" s="41"/>
      <c r="Q15" s="37"/>
      <c r="R15" s="37"/>
    </row>
    <row r="16" spans="1:21" x14ac:dyDescent="0.25">
      <c r="A16" s="28">
        <v>6</v>
      </c>
      <c r="B16" s="51" t="s">
        <v>12</v>
      </c>
      <c r="C16" s="67"/>
      <c r="D16" s="34"/>
      <c r="E16" s="34"/>
      <c r="F16" s="35"/>
      <c r="G16" s="36"/>
      <c r="H16" s="36"/>
      <c r="I16" s="38"/>
      <c r="J16" s="37"/>
      <c r="K16" s="38"/>
      <c r="L16" s="82"/>
      <c r="M16" s="77"/>
      <c r="N16" s="31"/>
      <c r="O16" s="31"/>
      <c r="P16" s="41"/>
      <c r="Q16" s="37"/>
      <c r="R16" s="37"/>
    </row>
    <row r="17" spans="1:18" x14ac:dyDescent="0.25">
      <c r="A17" s="28">
        <v>7</v>
      </c>
      <c r="B17" s="51" t="s">
        <v>12</v>
      </c>
      <c r="C17" s="34"/>
      <c r="D17" s="34"/>
      <c r="E17" s="34"/>
      <c r="F17" s="44"/>
      <c r="G17" s="36"/>
      <c r="H17" s="36"/>
      <c r="I17" s="38"/>
      <c r="J17" s="37"/>
      <c r="K17" s="38"/>
      <c r="L17" s="82"/>
      <c r="M17" s="77"/>
      <c r="N17" s="31"/>
      <c r="O17" s="31"/>
      <c r="P17" s="41"/>
      <c r="Q17" s="37"/>
      <c r="R17" s="37"/>
    </row>
    <row r="18" spans="1:18" x14ac:dyDescent="0.25">
      <c r="A18" s="28">
        <v>8</v>
      </c>
      <c r="B18" s="51" t="s">
        <v>12</v>
      </c>
      <c r="C18" s="67"/>
      <c r="D18" s="34"/>
      <c r="E18" s="34"/>
      <c r="F18" s="35"/>
      <c r="G18" s="36"/>
      <c r="H18" s="36"/>
      <c r="I18" s="38"/>
      <c r="J18" s="37"/>
      <c r="K18" s="38"/>
      <c r="L18" s="82"/>
      <c r="M18" s="77"/>
      <c r="N18" s="31"/>
      <c r="O18" s="31"/>
      <c r="P18" s="41"/>
      <c r="Q18" s="37"/>
      <c r="R18" s="37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8"/>
      <c r="J19" s="37"/>
      <c r="K19" s="38"/>
      <c r="L19" s="82"/>
      <c r="M19" s="40"/>
      <c r="N19" s="31"/>
      <c r="O19" s="31"/>
      <c r="P19" s="41"/>
      <c r="Q19" s="37"/>
      <c r="R19" s="37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73"/>
      <c r="G20" s="36"/>
      <c r="H20" s="36"/>
      <c r="I20" s="38"/>
      <c r="J20" s="37"/>
      <c r="K20" s="38"/>
      <c r="L20" s="82"/>
      <c r="M20" s="40"/>
      <c r="N20" s="31"/>
      <c r="O20" s="31"/>
      <c r="P20" s="41"/>
      <c r="Q20" s="37"/>
      <c r="R20" s="37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95"/>
      <c r="M21" s="40"/>
      <c r="N21" s="31"/>
      <c r="O21" s="31"/>
      <c r="P21" s="41"/>
      <c r="Q21" s="37"/>
      <c r="R21" s="43"/>
    </row>
    <row r="22" spans="1:18" x14ac:dyDescent="0.25">
      <c r="A22" s="28">
        <v>12</v>
      </c>
      <c r="B22" s="51" t="s">
        <v>12</v>
      </c>
      <c r="C22" s="62"/>
      <c r="D22" s="62"/>
      <c r="E22" s="62"/>
      <c r="F22" s="62"/>
      <c r="G22" s="36"/>
      <c r="H22" s="36"/>
      <c r="I22" s="37"/>
      <c r="J22" s="37"/>
      <c r="K22" s="38"/>
      <c r="L22" s="39"/>
      <c r="M22" s="40"/>
      <c r="N22" s="31"/>
      <c r="O22" s="31"/>
      <c r="P22" s="41"/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/>
      <c r="O23" s="31"/>
      <c r="P23" s="41"/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/>
      <c r="O24" s="31"/>
      <c r="P24" s="41"/>
      <c r="Q24" s="37"/>
      <c r="R24" s="43"/>
    </row>
    <row r="25" spans="1:18" x14ac:dyDescent="0.25">
      <c r="A25" s="28">
        <v>15</v>
      </c>
      <c r="B25" s="51" t="s">
        <v>12</v>
      </c>
      <c r="C25" s="62"/>
      <c r="D25" s="62"/>
      <c r="E25" s="62"/>
      <c r="F25" s="62"/>
      <c r="G25" s="36"/>
      <c r="H25" s="36"/>
      <c r="I25" s="37"/>
      <c r="J25" s="37"/>
      <c r="K25" s="38"/>
      <c r="L25" s="39"/>
      <c r="M25" s="40"/>
      <c r="N25" s="31"/>
      <c r="O25" s="31"/>
      <c r="P25" s="41"/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/>
      <c r="O26" s="31"/>
      <c r="P26" s="41"/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/>
      <c r="O27" s="31"/>
      <c r="P27" s="41"/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/>
      <c r="O28" s="31"/>
      <c r="P28" s="41"/>
      <c r="Q28" s="37"/>
      <c r="R28" s="43"/>
    </row>
    <row r="29" spans="1:18" x14ac:dyDescent="0.25">
      <c r="A29" s="28">
        <v>19</v>
      </c>
      <c r="B29" s="51" t="s">
        <v>12</v>
      </c>
      <c r="C29" s="62"/>
      <c r="D29" s="62"/>
      <c r="E29" s="62"/>
      <c r="F29" s="62"/>
      <c r="G29" s="36"/>
      <c r="H29" s="36"/>
      <c r="I29" s="37"/>
      <c r="J29" s="37"/>
      <c r="K29" s="38"/>
      <c r="L29" s="39"/>
      <c r="M29" s="40"/>
      <c r="N29" s="31"/>
      <c r="O29" s="31"/>
      <c r="P29" s="41"/>
      <c r="Q29" s="37"/>
      <c r="R29" s="43"/>
    </row>
    <row r="30" spans="1:18" x14ac:dyDescent="0.25">
      <c r="A30" s="28">
        <v>20</v>
      </c>
      <c r="B30" s="51" t="s">
        <v>12</v>
      </c>
      <c r="C30" s="62"/>
      <c r="D30" s="62"/>
      <c r="E30" s="62"/>
      <c r="F30" s="62"/>
      <c r="G30" s="36"/>
      <c r="H30" s="36"/>
      <c r="I30" s="37"/>
      <c r="J30" s="37"/>
      <c r="K30" s="38"/>
      <c r="L30" s="39"/>
      <c r="M30" s="40"/>
      <c r="N30" s="31"/>
      <c r="O30" s="31"/>
      <c r="P30" s="41"/>
      <c r="Q30" s="37"/>
      <c r="R30" s="43"/>
    </row>
    <row r="31" spans="1:18" x14ac:dyDescent="0.25">
      <c r="A31" s="28">
        <v>21</v>
      </c>
      <c r="B31" s="51" t="s">
        <v>12</v>
      </c>
      <c r="C31" s="62"/>
      <c r="D31" s="62"/>
      <c r="E31" s="62"/>
      <c r="F31" s="62"/>
      <c r="G31" s="36"/>
      <c r="H31" s="36"/>
      <c r="I31" s="37"/>
      <c r="J31" s="37"/>
      <c r="K31" s="38"/>
      <c r="L31" s="39"/>
      <c r="M31" s="40"/>
      <c r="N31" s="31"/>
      <c r="O31" s="31"/>
      <c r="P31" s="41"/>
      <c r="Q31" s="37"/>
      <c r="R31" s="43"/>
    </row>
    <row r="32" spans="1:18" x14ac:dyDescent="0.25">
      <c r="A32" s="28">
        <v>22</v>
      </c>
      <c r="B32" s="51" t="s">
        <v>12</v>
      </c>
      <c r="C32" s="62"/>
      <c r="D32" s="62"/>
      <c r="E32" s="62"/>
      <c r="F32" s="62"/>
      <c r="G32" s="36"/>
      <c r="H32" s="36"/>
      <c r="I32" s="37"/>
      <c r="J32" s="37"/>
      <c r="K32" s="38"/>
      <c r="L32" s="39"/>
      <c r="M32" s="40"/>
      <c r="N32" s="31"/>
      <c r="O32" s="31"/>
      <c r="P32" s="41"/>
      <c r="Q32" s="37"/>
      <c r="R32" s="43"/>
    </row>
    <row r="33" spans="1:18" x14ac:dyDescent="0.25">
      <c r="A33" s="28">
        <v>23</v>
      </c>
      <c r="B33" s="51" t="s">
        <v>12</v>
      </c>
      <c r="C33" s="62"/>
      <c r="D33" s="62"/>
      <c r="E33" s="62"/>
      <c r="F33" s="62"/>
      <c r="G33" s="36"/>
      <c r="H33" s="36"/>
      <c r="I33" s="37"/>
      <c r="J33" s="37"/>
      <c r="K33" s="38"/>
      <c r="L33" s="39"/>
      <c r="M33" s="40"/>
      <c r="N33" s="31"/>
      <c r="O33" s="31"/>
      <c r="P33" s="41"/>
      <c r="Q33" s="37"/>
      <c r="R33" s="43"/>
    </row>
    <row r="34" spans="1:18" x14ac:dyDescent="0.25">
      <c r="A34" s="28">
        <v>24</v>
      </c>
      <c r="B34" s="51" t="s">
        <v>12</v>
      </c>
      <c r="C34" s="62"/>
      <c r="D34" s="62"/>
      <c r="E34" s="62"/>
      <c r="F34" s="62"/>
      <c r="G34" s="36"/>
      <c r="H34" s="36"/>
      <c r="I34" s="37"/>
      <c r="J34" s="37"/>
      <c r="K34" s="38"/>
      <c r="L34" s="39"/>
      <c r="M34" s="40"/>
      <c r="N34" s="31"/>
      <c r="O34" s="31"/>
      <c r="P34" s="41"/>
      <c r="Q34" s="37"/>
      <c r="R34" s="43"/>
    </row>
    <row r="35" spans="1:18" x14ac:dyDescent="0.25">
      <c r="A35" s="28">
        <v>25</v>
      </c>
      <c r="B35" s="51" t="s">
        <v>12</v>
      </c>
      <c r="C35" s="62"/>
      <c r="D35" s="62"/>
      <c r="E35" s="62"/>
      <c r="F35" s="62"/>
      <c r="G35" s="36"/>
      <c r="H35" s="36"/>
      <c r="I35" s="37"/>
      <c r="J35" s="37"/>
      <c r="K35" s="38"/>
      <c r="L35" s="39"/>
      <c r="M35" s="40"/>
      <c r="N35" s="31"/>
      <c r="O35" s="31"/>
      <c r="P35" s="41"/>
      <c r="Q35" s="37"/>
      <c r="R35" s="43"/>
    </row>
    <row r="36" spans="1:18" x14ac:dyDescent="0.25">
      <c r="A36" s="28">
        <v>26</v>
      </c>
      <c r="B36" s="51" t="s">
        <v>12</v>
      </c>
      <c r="C36" s="62"/>
      <c r="D36" s="62"/>
      <c r="E36" s="62"/>
      <c r="F36" s="62"/>
      <c r="G36" s="36"/>
      <c r="H36" s="36"/>
      <c r="I36" s="37"/>
      <c r="J36" s="37"/>
      <c r="K36" s="38"/>
      <c r="L36" s="39"/>
      <c r="M36" s="40"/>
      <c r="N36" s="31"/>
      <c r="O36" s="31"/>
      <c r="P36" s="41"/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37"/>
      <c r="K37" s="38"/>
      <c r="L37" s="39"/>
      <c r="M37" s="40"/>
      <c r="N37" s="31"/>
      <c r="O37" s="31"/>
      <c r="P37" s="41"/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/>
      <c r="O38" s="31"/>
      <c r="P38" s="41"/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/>
      <c r="O39" s="31"/>
      <c r="P39" s="41"/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/>
      <c r="O40" s="31"/>
      <c r="P40" s="41"/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/>
      <c r="O41" s="31"/>
      <c r="P41" s="41"/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/>
      <c r="O42" s="31"/>
      <c r="P42" s="41"/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/>
      <c r="O43" s="31"/>
      <c r="P43" s="41"/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/>
      <c r="O44" s="31"/>
      <c r="P44" s="41"/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/>
      <c r="O45" s="31"/>
      <c r="P45" s="41"/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/>
      <c r="O46" s="31"/>
      <c r="P46" s="41"/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/>
      <c r="O47" s="31"/>
      <c r="P47" s="41"/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/>
      <c r="O48" s="31"/>
      <c r="P48" s="41"/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/>
      <c r="O49" s="31"/>
      <c r="P49" s="41"/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/>
      <c r="O50" s="31"/>
      <c r="P50" s="41"/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/>
      <c r="O51" s="31"/>
      <c r="P51" s="41"/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/>
      <c r="O52" s="31"/>
      <c r="P52" s="41"/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/>
      <c r="O53" s="31"/>
      <c r="P53" s="41"/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/>
      <c r="O54" s="31"/>
      <c r="P54" s="41"/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/>
      <c r="O55" s="31"/>
      <c r="P55" s="41"/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/>
      <c r="O56" s="31"/>
      <c r="P56" s="41"/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/>
      <c r="O57" s="31"/>
      <c r="P57" s="41"/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/>
      <c r="O58" s="31"/>
      <c r="P58" s="41"/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/>
      <c r="O59" s="31"/>
      <c r="P59" s="41"/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/>
      <c r="O60" s="31"/>
      <c r="P60" s="41"/>
      <c r="Q60" s="37"/>
      <c r="R60" s="43"/>
    </row>
    <row r="62" spans="1:18" x14ac:dyDescent="0.25">
      <c r="B62" s="33" t="s">
        <v>23</v>
      </c>
    </row>
  </sheetData>
  <protectedRanges>
    <protectedRange sqref="N14:N60" name="Диапазон1_3_1"/>
    <protectedRange sqref="O14:O60" name="Диапазон1_1_1_1"/>
    <protectedRange sqref="P14:P60" name="Диапазон1_2_1_1_1"/>
    <protectedRange sqref="N11:N13" name="Диапазон1_3_1_1"/>
    <protectedRange sqref="O11:O13" name="Диапазон1_1_1_1_1"/>
    <protectedRange sqref="P11:P13" name="Диапазон1_2_1_1_1_1"/>
  </protectedRanges>
  <autoFilter ref="A10:R10"/>
  <mergeCells count="3">
    <mergeCell ref="A1:R1"/>
    <mergeCell ref="C9:D9"/>
    <mergeCell ref="C2:P2"/>
  </mergeCells>
  <conditionalFormatting sqref="C4">
    <cfRule type="expression" dxfId="19" priority="5" stopIfTrue="1">
      <formula>ISBLANK(C4)</formula>
    </cfRule>
  </conditionalFormatting>
  <conditionalFormatting sqref="C5">
    <cfRule type="expression" dxfId="18" priority="4" stopIfTrue="1">
      <formula>ISBLANK(C5)</formula>
    </cfRule>
  </conditionalFormatting>
  <conditionalFormatting sqref="E9">
    <cfRule type="expression" dxfId="17" priority="2" stopIfTrue="1">
      <formula>ISBLANK(E9)</formula>
    </cfRule>
  </conditionalFormatting>
  <conditionalFormatting sqref="C8">
    <cfRule type="expression" dxfId="16" priority="1" stopIfTrue="1">
      <formula>ISBLANK(C8)</formula>
    </cfRule>
  </conditionalFormatting>
  <dataValidations count="1">
    <dataValidation allowBlank="1" showInputMessage="1" showErrorMessage="1" sqref="B10:F10 A4:A8 E9 F4:F8 E6:E7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J26" sqref="J2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21.42578125" style="10" customWidth="1"/>
    <col min="8" max="8" width="18.7109375" style="10" customWidth="1"/>
    <col min="9" max="9" width="17.42578125" style="10" customWidth="1"/>
    <col min="10" max="10" width="20" style="10" customWidth="1"/>
    <col min="11" max="11" width="9.7109375" style="10" customWidth="1"/>
    <col min="12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73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2" t="s">
        <v>32</v>
      </c>
      <c r="R2" s="13">
        <f>COUNTA(M11:M60)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50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10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45954</v>
      </c>
      <c r="F8" s="17"/>
      <c r="Q8" s="22" t="s">
        <v>31</v>
      </c>
      <c r="R8" s="21">
        <f>(R4+R5)/R2</f>
        <v>0</v>
      </c>
    </row>
    <row r="9" spans="1:21" x14ac:dyDescent="0.25">
      <c r="C9" s="80" t="s">
        <v>24</v>
      </c>
      <c r="D9" s="80"/>
      <c r="E9" s="14">
        <v>90</v>
      </c>
      <c r="G9" s="18" t="s">
        <v>43</v>
      </c>
      <c r="H9" s="56">
        <f>E9/2</f>
        <v>45</v>
      </c>
      <c r="J9" s="23" t="s">
        <v>13</v>
      </c>
      <c r="K9" s="24">
        <f>MAX(M11:M60)</f>
        <v>38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5">
      <c r="A11" s="28">
        <v>1</v>
      </c>
      <c r="B11" s="51" t="s">
        <v>12</v>
      </c>
      <c r="C11" s="99" t="s">
        <v>76</v>
      </c>
      <c r="D11" s="99" t="s">
        <v>78</v>
      </c>
      <c r="E11" s="90" t="s">
        <v>94</v>
      </c>
      <c r="F11" s="91"/>
      <c r="G11" s="92"/>
      <c r="H11" s="92"/>
      <c r="I11" s="92"/>
      <c r="J11" s="93" t="s">
        <v>44</v>
      </c>
      <c r="K11" s="94" t="s">
        <v>52</v>
      </c>
      <c r="L11" s="90" t="s">
        <v>62</v>
      </c>
      <c r="M11" s="100">
        <v>26</v>
      </c>
      <c r="N11" s="89">
        <f>IF(M11="","",M11/$E$9)</f>
        <v>0.28888888888888886</v>
      </c>
      <c r="O11" s="89">
        <f>IF(M11="","",M11/$K$9)</f>
        <v>0.68421052631578949</v>
      </c>
      <c r="P11" s="97" t="str">
        <f>IF(M11="","",IF($K$9=M11,$L$9,IF(M11&gt;=$H$9,"призер","участник")))</f>
        <v>участник</v>
      </c>
      <c r="Q11" s="93" t="s">
        <v>46</v>
      </c>
      <c r="R11" s="93" t="s">
        <v>44</v>
      </c>
    </row>
    <row r="12" spans="1:21" s="32" customFormat="1" ht="12.95" customHeight="1" x14ac:dyDescent="0.25">
      <c r="A12" s="28">
        <v>2</v>
      </c>
      <c r="B12" s="51" t="s">
        <v>12</v>
      </c>
      <c r="C12" s="99" t="s">
        <v>87</v>
      </c>
      <c r="D12" s="99" t="s">
        <v>92</v>
      </c>
      <c r="E12" s="90" t="s">
        <v>79</v>
      </c>
      <c r="F12" s="91"/>
      <c r="G12" s="92"/>
      <c r="H12" s="92"/>
      <c r="I12" s="92"/>
      <c r="J12" s="93" t="s">
        <v>44</v>
      </c>
      <c r="K12" s="94" t="s">
        <v>52</v>
      </c>
      <c r="L12" s="90" t="s">
        <v>63</v>
      </c>
      <c r="M12" s="100">
        <v>25</v>
      </c>
      <c r="N12" s="89">
        <f t="shared" ref="N12:N21" si="0">IF(M12="","",M12/$E$9)</f>
        <v>0.27777777777777779</v>
      </c>
      <c r="O12" s="89">
        <f t="shared" ref="O12:O20" si="1">IF(M12="","",M12/$K$9)</f>
        <v>0.65789473684210531</v>
      </c>
      <c r="P12" s="97" t="str">
        <f t="shared" ref="P12:P20" si="2">IF(M12="","",IF($K$9=M12,$L$9,IF(M12&gt;=$H$9,"призер","участник")))</f>
        <v>участник</v>
      </c>
      <c r="Q12" s="93" t="s">
        <v>46</v>
      </c>
      <c r="R12" s="93" t="s">
        <v>44</v>
      </c>
    </row>
    <row r="13" spans="1:21" x14ac:dyDescent="0.25">
      <c r="A13" s="28">
        <v>3</v>
      </c>
      <c r="B13" s="51" t="s">
        <v>12</v>
      </c>
      <c r="C13" s="99" t="s">
        <v>88</v>
      </c>
      <c r="D13" s="99" t="s">
        <v>78</v>
      </c>
      <c r="E13" s="90" t="s">
        <v>95</v>
      </c>
      <c r="F13" s="91"/>
      <c r="G13" s="92"/>
      <c r="H13" s="92"/>
      <c r="I13" s="92"/>
      <c r="J13" s="93" t="s">
        <v>44</v>
      </c>
      <c r="K13" s="94" t="s">
        <v>52</v>
      </c>
      <c r="L13" s="90" t="s">
        <v>64</v>
      </c>
      <c r="M13" s="100">
        <v>34</v>
      </c>
      <c r="N13" s="89">
        <f t="shared" si="0"/>
        <v>0.37777777777777777</v>
      </c>
      <c r="O13" s="89">
        <f t="shared" si="1"/>
        <v>0.89473684210526316</v>
      </c>
      <c r="P13" s="97" t="str">
        <f t="shared" si="2"/>
        <v>участник</v>
      </c>
      <c r="Q13" s="93" t="s">
        <v>46</v>
      </c>
      <c r="R13" s="93" t="s">
        <v>44</v>
      </c>
    </row>
    <row r="14" spans="1:21" x14ac:dyDescent="0.25">
      <c r="A14" s="28">
        <v>4</v>
      </c>
      <c r="B14" s="51" t="s">
        <v>12</v>
      </c>
      <c r="C14" s="99" t="s">
        <v>89</v>
      </c>
      <c r="D14" s="99" t="s">
        <v>88</v>
      </c>
      <c r="E14" s="90" t="s">
        <v>78</v>
      </c>
      <c r="F14" s="91"/>
      <c r="G14" s="92"/>
      <c r="H14" s="92"/>
      <c r="I14" s="92"/>
      <c r="J14" s="93" t="s">
        <v>44</v>
      </c>
      <c r="K14" s="94" t="s">
        <v>52</v>
      </c>
      <c r="L14" s="90" t="s">
        <v>65</v>
      </c>
      <c r="M14" s="100">
        <v>8</v>
      </c>
      <c r="N14" s="89">
        <f t="shared" si="0"/>
        <v>8.8888888888888892E-2</v>
      </c>
      <c r="O14" s="89">
        <f t="shared" si="1"/>
        <v>0.21052631578947367</v>
      </c>
      <c r="P14" s="97" t="str">
        <f t="shared" si="2"/>
        <v>участник</v>
      </c>
      <c r="Q14" s="93" t="s">
        <v>46</v>
      </c>
      <c r="R14" s="93" t="s">
        <v>44</v>
      </c>
    </row>
    <row r="15" spans="1:21" x14ac:dyDescent="0.25">
      <c r="A15" s="28">
        <v>5</v>
      </c>
      <c r="B15" s="51" t="s">
        <v>12</v>
      </c>
      <c r="C15" s="99" t="s">
        <v>82</v>
      </c>
      <c r="D15" s="90" t="s">
        <v>93</v>
      </c>
      <c r="E15" s="90" t="s">
        <v>76</v>
      </c>
      <c r="F15" s="91"/>
      <c r="G15" s="92"/>
      <c r="H15" s="92"/>
      <c r="I15" s="92"/>
      <c r="J15" s="93" t="s">
        <v>44</v>
      </c>
      <c r="K15" s="94" t="s">
        <v>52</v>
      </c>
      <c r="L15" s="90" t="s">
        <v>66</v>
      </c>
      <c r="M15" s="100">
        <v>21</v>
      </c>
      <c r="N15" s="89">
        <f t="shared" si="0"/>
        <v>0.23333333333333334</v>
      </c>
      <c r="O15" s="89">
        <f t="shared" si="1"/>
        <v>0.55263157894736847</v>
      </c>
      <c r="P15" s="97" t="str">
        <f t="shared" si="2"/>
        <v>участник</v>
      </c>
      <c r="Q15" s="93" t="s">
        <v>46</v>
      </c>
      <c r="R15" s="93" t="s">
        <v>44</v>
      </c>
    </row>
    <row r="16" spans="1:21" x14ac:dyDescent="0.25">
      <c r="A16" s="28">
        <v>6</v>
      </c>
      <c r="B16" s="51" t="s">
        <v>12</v>
      </c>
      <c r="C16" s="99" t="s">
        <v>79</v>
      </c>
      <c r="D16" s="99" t="s">
        <v>78</v>
      </c>
      <c r="E16" s="90" t="s">
        <v>79</v>
      </c>
      <c r="F16" s="74"/>
      <c r="G16" s="92"/>
      <c r="H16" s="92"/>
      <c r="I16" s="92"/>
      <c r="J16" s="93" t="s">
        <v>44</v>
      </c>
      <c r="K16" s="94" t="s">
        <v>45</v>
      </c>
      <c r="L16" s="90" t="s">
        <v>67</v>
      </c>
      <c r="M16" s="100">
        <v>10</v>
      </c>
      <c r="N16" s="89">
        <f t="shared" si="0"/>
        <v>0.1111111111111111</v>
      </c>
      <c r="O16" s="89">
        <f t="shared" si="1"/>
        <v>0.26315789473684209</v>
      </c>
      <c r="P16" s="97" t="str">
        <f t="shared" si="2"/>
        <v>участник</v>
      </c>
      <c r="Q16" s="93" t="s">
        <v>46</v>
      </c>
      <c r="R16" s="93" t="s">
        <v>44</v>
      </c>
    </row>
    <row r="17" spans="1:18" x14ac:dyDescent="0.25">
      <c r="A17" s="28">
        <v>7</v>
      </c>
      <c r="B17" s="51" t="s">
        <v>12</v>
      </c>
      <c r="C17" s="99" t="s">
        <v>90</v>
      </c>
      <c r="D17" s="99" t="s">
        <v>88</v>
      </c>
      <c r="E17" s="90" t="s">
        <v>85</v>
      </c>
      <c r="F17" s="91"/>
      <c r="G17" s="92"/>
      <c r="H17" s="92"/>
      <c r="I17" s="92"/>
      <c r="J17" s="93" t="s">
        <v>44</v>
      </c>
      <c r="K17" s="94" t="s">
        <v>45</v>
      </c>
      <c r="L17" s="90" t="s">
        <v>68</v>
      </c>
      <c r="M17" s="100">
        <v>16</v>
      </c>
      <c r="N17" s="89">
        <f t="shared" si="0"/>
        <v>0.17777777777777778</v>
      </c>
      <c r="O17" s="89">
        <f t="shared" si="1"/>
        <v>0.42105263157894735</v>
      </c>
      <c r="P17" s="97" t="str">
        <f t="shared" si="2"/>
        <v>участник</v>
      </c>
      <c r="Q17" s="93" t="s">
        <v>46</v>
      </c>
      <c r="R17" s="93" t="s">
        <v>44</v>
      </c>
    </row>
    <row r="18" spans="1:18" x14ac:dyDescent="0.25">
      <c r="A18" s="28">
        <v>8</v>
      </c>
      <c r="B18" s="51" t="s">
        <v>12</v>
      </c>
      <c r="C18" s="90" t="s">
        <v>81</v>
      </c>
      <c r="D18" s="90" t="s">
        <v>81</v>
      </c>
      <c r="E18" s="90" t="s">
        <v>94</v>
      </c>
      <c r="F18" s="74"/>
      <c r="G18" s="92"/>
      <c r="H18" s="92"/>
      <c r="I18" s="94"/>
      <c r="J18" s="93" t="s">
        <v>44</v>
      </c>
      <c r="K18" s="94" t="s">
        <v>45</v>
      </c>
      <c r="L18" s="90" t="s">
        <v>69</v>
      </c>
      <c r="M18" s="100">
        <v>16</v>
      </c>
      <c r="N18" s="89">
        <f t="shared" si="0"/>
        <v>0.17777777777777778</v>
      </c>
      <c r="O18" s="89">
        <f t="shared" si="1"/>
        <v>0.42105263157894735</v>
      </c>
      <c r="P18" s="97" t="str">
        <f t="shared" si="2"/>
        <v>участник</v>
      </c>
      <c r="Q18" s="93" t="s">
        <v>46</v>
      </c>
      <c r="R18" s="93" t="s">
        <v>44</v>
      </c>
    </row>
    <row r="19" spans="1:18" x14ac:dyDescent="0.25">
      <c r="A19" s="28">
        <v>9</v>
      </c>
      <c r="B19" s="51" t="s">
        <v>12</v>
      </c>
      <c r="C19" s="99" t="s">
        <v>91</v>
      </c>
      <c r="D19" s="99" t="s">
        <v>92</v>
      </c>
      <c r="E19" s="90" t="s">
        <v>92</v>
      </c>
      <c r="F19" s="74"/>
      <c r="G19" s="92"/>
      <c r="H19" s="92"/>
      <c r="I19" s="92"/>
      <c r="J19" s="93" t="s">
        <v>44</v>
      </c>
      <c r="K19" s="94" t="s">
        <v>45</v>
      </c>
      <c r="L19" s="90" t="s">
        <v>70</v>
      </c>
      <c r="M19" s="100">
        <v>26</v>
      </c>
      <c r="N19" s="89">
        <f t="shared" si="0"/>
        <v>0.28888888888888886</v>
      </c>
      <c r="O19" s="89">
        <f t="shared" si="1"/>
        <v>0.68421052631578949</v>
      </c>
      <c r="P19" s="97" t="str">
        <f t="shared" si="2"/>
        <v>участник</v>
      </c>
      <c r="Q19" s="93" t="s">
        <v>46</v>
      </c>
      <c r="R19" s="93" t="s">
        <v>44</v>
      </c>
    </row>
    <row r="20" spans="1:18" x14ac:dyDescent="0.25">
      <c r="A20" s="28">
        <v>10</v>
      </c>
      <c r="B20" s="51" t="s">
        <v>12</v>
      </c>
      <c r="C20" s="90" t="s">
        <v>92</v>
      </c>
      <c r="D20" s="90" t="s">
        <v>76</v>
      </c>
      <c r="E20" s="90" t="s">
        <v>76</v>
      </c>
      <c r="F20" s="91"/>
      <c r="G20" s="92"/>
      <c r="H20" s="92"/>
      <c r="I20" s="92"/>
      <c r="J20" s="93" t="s">
        <v>44</v>
      </c>
      <c r="K20" s="94" t="s">
        <v>45</v>
      </c>
      <c r="L20" s="90" t="s">
        <v>71</v>
      </c>
      <c r="M20" s="100">
        <v>38</v>
      </c>
      <c r="N20" s="89">
        <f t="shared" si="0"/>
        <v>0.42222222222222222</v>
      </c>
      <c r="O20" s="89">
        <f t="shared" si="1"/>
        <v>1</v>
      </c>
      <c r="P20" s="97" t="str">
        <f t="shared" si="2"/>
        <v>участник</v>
      </c>
      <c r="Q20" s="93" t="s">
        <v>46</v>
      </c>
      <c r="R20" s="93" t="s">
        <v>44</v>
      </c>
    </row>
    <row r="21" spans="1:18" x14ac:dyDescent="0.25">
      <c r="A21" s="28">
        <v>11</v>
      </c>
      <c r="B21" s="51" t="s">
        <v>12</v>
      </c>
      <c r="C21" s="99"/>
      <c r="D21" s="99"/>
      <c r="E21" s="99"/>
      <c r="F21" s="99"/>
      <c r="G21" s="92"/>
      <c r="H21" s="92"/>
      <c r="I21" s="94"/>
      <c r="J21" s="93"/>
      <c r="K21" s="94"/>
      <c r="L21" s="82"/>
      <c r="M21" s="96"/>
      <c r="N21" s="89" t="str">
        <f t="shared" si="0"/>
        <v/>
      </c>
      <c r="O21" s="89"/>
      <c r="P21" s="97"/>
      <c r="Q21" s="93"/>
      <c r="R21" s="99"/>
    </row>
    <row r="22" spans="1:18" x14ac:dyDescent="0.25">
      <c r="A22" s="28">
        <v>12</v>
      </c>
      <c r="B22" s="51" t="s">
        <v>12</v>
      </c>
      <c r="C22" s="99"/>
      <c r="D22" s="99"/>
      <c r="E22" s="99"/>
      <c r="F22" s="99"/>
      <c r="G22" s="92"/>
      <c r="H22" s="92"/>
      <c r="I22" s="94"/>
      <c r="J22" s="93"/>
      <c r="K22" s="94"/>
      <c r="L22" s="82"/>
      <c r="M22" s="96"/>
      <c r="N22" s="89" t="str">
        <f>IF(M22="","",M22/$E$9)</f>
        <v/>
      </c>
      <c r="O22" s="89" t="str">
        <f>IF(M22="","",M22/$K$9)</f>
        <v/>
      </c>
      <c r="P22" s="97" t="str">
        <f>IF(M22="","",IF($K$9=M22,$L$9,IF(M22&gt;=$H$9,"призер","участник")))</f>
        <v/>
      </c>
      <c r="Q22" s="93"/>
      <c r="R22" s="99"/>
    </row>
    <row r="23" spans="1:18" x14ac:dyDescent="0.25">
      <c r="A23" s="28">
        <v>13</v>
      </c>
      <c r="B23" s="51" t="s">
        <v>12</v>
      </c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</row>
    <row r="24" spans="1:18" x14ac:dyDescent="0.25">
      <c r="A24" s="28">
        <v>14</v>
      </c>
      <c r="B24" s="51" t="s">
        <v>12</v>
      </c>
      <c r="C24" s="90"/>
      <c r="D24" s="90"/>
      <c r="E24" s="90"/>
      <c r="F24" s="91"/>
      <c r="G24" s="92"/>
      <c r="H24" s="92"/>
      <c r="I24" s="94"/>
      <c r="J24" s="93"/>
      <c r="K24" s="94"/>
      <c r="L24" s="82"/>
      <c r="M24" s="100"/>
      <c r="N24" s="89"/>
      <c r="O24" s="89"/>
      <c r="P24" s="97"/>
      <c r="Q24" s="93"/>
      <c r="R24" s="98"/>
    </row>
    <row r="25" spans="1:18" x14ac:dyDescent="0.25">
      <c r="A25" s="28">
        <v>15</v>
      </c>
      <c r="B25" s="51" t="s">
        <v>12</v>
      </c>
      <c r="C25" s="90"/>
      <c r="D25" s="90"/>
      <c r="E25" s="90"/>
      <c r="F25" s="91"/>
      <c r="G25" s="92"/>
      <c r="H25" s="92"/>
      <c r="I25" s="94"/>
      <c r="J25" s="93"/>
      <c r="K25" s="94"/>
      <c r="L25" s="82"/>
      <c r="M25" s="100"/>
      <c r="N25" s="89"/>
      <c r="O25" s="89"/>
      <c r="P25" s="97"/>
      <c r="Q25" s="93"/>
      <c r="R25" s="98"/>
    </row>
    <row r="26" spans="1:18" x14ac:dyDescent="0.25">
      <c r="A26" s="28">
        <v>16</v>
      </c>
      <c r="B26" s="51" t="s">
        <v>12</v>
      </c>
      <c r="C26" s="99"/>
      <c r="D26" s="99"/>
      <c r="E26" s="90"/>
      <c r="F26" s="91"/>
      <c r="G26" s="92"/>
      <c r="H26" s="92"/>
      <c r="I26" s="94"/>
      <c r="J26" s="93"/>
      <c r="K26" s="94"/>
      <c r="L26" s="82"/>
      <c r="M26" s="100"/>
      <c r="N26" s="89"/>
      <c r="O26" s="89"/>
      <c r="P26" s="97"/>
      <c r="Q26" s="93"/>
      <c r="R26" s="98"/>
    </row>
    <row r="27" spans="1:18" x14ac:dyDescent="0.25">
      <c r="A27" s="28">
        <v>17</v>
      </c>
      <c r="B27" s="51" t="s">
        <v>12</v>
      </c>
      <c r="C27" s="99"/>
      <c r="D27" s="99"/>
      <c r="E27" s="99"/>
      <c r="F27" s="99"/>
      <c r="G27" s="92"/>
      <c r="H27" s="92"/>
      <c r="I27" s="92"/>
      <c r="J27" s="93"/>
      <c r="K27" s="94"/>
      <c r="L27" s="82"/>
      <c r="M27" s="100"/>
      <c r="N27" s="89"/>
      <c r="O27" s="89"/>
      <c r="P27" s="97"/>
      <c r="Q27" s="93"/>
      <c r="R27" s="93"/>
    </row>
    <row r="28" spans="1:18" x14ac:dyDescent="0.25">
      <c r="A28" s="28">
        <v>18</v>
      </c>
      <c r="B28" s="51" t="s">
        <v>12</v>
      </c>
      <c r="C28" s="99"/>
      <c r="D28" s="99"/>
      <c r="E28" s="99"/>
      <c r="F28" s="99"/>
      <c r="G28" s="92"/>
      <c r="H28" s="92"/>
      <c r="I28" s="92"/>
      <c r="J28" s="93"/>
      <c r="K28" s="94"/>
      <c r="L28" s="82"/>
      <c r="M28" s="96"/>
      <c r="N28" s="89"/>
      <c r="O28" s="89"/>
      <c r="P28" s="97"/>
      <c r="Q28" s="93"/>
      <c r="R28" s="93"/>
    </row>
    <row r="29" spans="1:18" x14ac:dyDescent="0.25">
      <c r="A29" s="28">
        <v>19</v>
      </c>
      <c r="B29" s="51" t="s">
        <v>12</v>
      </c>
      <c r="C29" s="99"/>
      <c r="D29" s="99"/>
      <c r="E29" s="99"/>
      <c r="F29" s="99"/>
      <c r="G29" s="92"/>
      <c r="H29" s="92"/>
      <c r="I29" s="92"/>
      <c r="J29" s="93"/>
      <c r="K29" s="94"/>
      <c r="L29" s="82"/>
      <c r="M29" s="96"/>
      <c r="N29" s="89"/>
      <c r="O29" s="89"/>
      <c r="P29" s="97"/>
      <c r="Q29" s="93"/>
      <c r="R29" s="93"/>
    </row>
    <row r="30" spans="1:18" x14ac:dyDescent="0.25">
      <c r="A30" s="28">
        <v>20</v>
      </c>
      <c r="B30" s="51" t="s">
        <v>12</v>
      </c>
      <c r="C30" s="99"/>
      <c r="D30" s="99"/>
      <c r="E30" s="99"/>
      <c r="F30" s="99"/>
      <c r="G30" s="92"/>
      <c r="H30" s="92"/>
      <c r="I30" s="92"/>
      <c r="J30" s="93"/>
      <c r="K30" s="94"/>
      <c r="L30" s="82"/>
      <c r="M30" s="96"/>
      <c r="N30" s="89"/>
      <c r="O30" s="89"/>
      <c r="P30" s="97"/>
      <c r="Q30" s="93"/>
      <c r="R30" s="93"/>
    </row>
    <row r="31" spans="1:18" x14ac:dyDescent="0.25">
      <c r="A31" s="28">
        <v>21</v>
      </c>
      <c r="B31" s="51" t="s">
        <v>12</v>
      </c>
      <c r="C31" s="99"/>
      <c r="D31" s="99"/>
      <c r="E31" s="99"/>
      <c r="F31" s="99"/>
      <c r="G31" s="92"/>
      <c r="H31" s="92"/>
      <c r="I31" s="92"/>
      <c r="J31" s="93"/>
      <c r="K31" s="94"/>
      <c r="L31" s="99"/>
      <c r="M31" s="99"/>
      <c r="N31" s="99"/>
      <c r="O31" s="99"/>
      <c r="P31" s="99"/>
      <c r="Q31" s="99"/>
      <c r="R31" s="99"/>
    </row>
    <row r="32" spans="1:18" x14ac:dyDescent="0.25">
      <c r="A32" s="28">
        <v>22</v>
      </c>
      <c r="B32" s="51" t="s">
        <v>12</v>
      </c>
      <c r="C32" s="99"/>
      <c r="D32" s="99"/>
      <c r="E32" s="90"/>
      <c r="F32" s="91"/>
      <c r="G32" s="92"/>
      <c r="H32" s="92"/>
      <c r="I32" s="92"/>
      <c r="J32" s="93"/>
      <c r="K32" s="94"/>
      <c r="L32" s="99"/>
      <c r="M32" s="99"/>
      <c r="N32" s="99"/>
      <c r="O32" s="99"/>
      <c r="P32" s="99"/>
      <c r="Q32" s="99"/>
      <c r="R32" s="99"/>
    </row>
    <row r="33" spans="1:18" x14ac:dyDescent="0.25">
      <c r="A33" s="28">
        <v>23</v>
      </c>
      <c r="B33" s="51" t="s">
        <v>12</v>
      </c>
      <c r="C33" s="99"/>
      <c r="D33" s="99"/>
      <c r="E33" s="99"/>
      <c r="F33" s="99"/>
      <c r="G33" s="92"/>
      <c r="H33" s="92"/>
      <c r="I33" s="92"/>
      <c r="J33" s="93"/>
      <c r="K33" s="94"/>
      <c r="L33" s="99"/>
      <c r="M33" s="99"/>
      <c r="N33" s="99"/>
      <c r="O33" s="99"/>
      <c r="P33" s="99"/>
      <c r="Q33" s="99"/>
      <c r="R33" s="99"/>
    </row>
    <row r="34" spans="1:18" x14ac:dyDescent="0.25">
      <c r="A34" s="28">
        <v>24</v>
      </c>
      <c r="B34" s="51" t="s">
        <v>12</v>
      </c>
      <c r="C34" s="90"/>
      <c r="D34" s="90"/>
      <c r="E34" s="90"/>
      <c r="F34" s="91"/>
      <c r="G34" s="92"/>
      <c r="H34" s="92"/>
      <c r="I34" s="92"/>
      <c r="J34" s="93"/>
      <c r="K34" s="94"/>
      <c r="L34" s="95"/>
      <c r="M34" s="96"/>
      <c r="N34" s="89"/>
      <c r="O34" s="89"/>
      <c r="P34" s="97"/>
      <c r="Q34" s="93"/>
      <c r="R34" s="98"/>
    </row>
    <row r="35" spans="1:18" x14ac:dyDescent="0.25">
      <c r="A35" s="28">
        <v>25</v>
      </c>
      <c r="B35" s="51" t="s">
        <v>12</v>
      </c>
      <c r="C35" s="99"/>
      <c r="D35" s="99"/>
      <c r="E35" s="99"/>
      <c r="F35" s="99"/>
      <c r="G35" s="92"/>
      <c r="H35" s="92"/>
      <c r="I35" s="92"/>
      <c r="J35" s="93"/>
      <c r="K35" s="94"/>
      <c r="L35" s="95"/>
      <c r="M35" s="96"/>
      <c r="N35" s="89"/>
      <c r="O35" s="89"/>
      <c r="P35" s="97"/>
      <c r="Q35" s="93"/>
      <c r="R35" s="98"/>
    </row>
    <row r="36" spans="1:18" x14ac:dyDescent="0.25">
      <c r="A36" s="28">
        <v>26</v>
      </c>
      <c r="B36" s="51" t="s">
        <v>12</v>
      </c>
      <c r="C36" s="99"/>
      <c r="D36" s="99"/>
      <c r="E36" s="90"/>
      <c r="F36" s="91"/>
      <c r="G36" s="92"/>
      <c r="H36" s="92"/>
      <c r="I36" s="92"/>
      <c r="J36" s="93"/>
      <c r="K36" s="94"/>
      <c r="L36" s="95"/>
      <c r="M36" s="96"/>
      <c r="N36" s="89"/>
      <c r="O36" s="89"/>
      <c r="P36" s="97"/>
      <c r="Q36" s="93"/>
      <c r="R36" s="98"/>
    </row>
    <row r="37" spans="1:18" x14ac:dyDescent="0.25">
      <c r="A37" s="28">
        <v>27</v>
      </c>
      <c r="B37" s="51" t="s">
        <v>12</v>
      </c>
      <c r="C37" s="99"/>
      <c r="D37" s="99"/>
      <c r="E37" s="90"/>
      <c r="F37" s="91"/>
      <c r="G37" s="92"/>
      <c r="H37" s="92"/>
      <c r="I37" s="94"/>
      <c r="J37" s="93"/>
      <c r="K37" s="94"/>
      <c r="L37" s="39"/>
      <c r="M37" s="40"/>
      <c r="N37" s="31"/>
      <c r="O37" s="31"/>
      <c r="P37" s="41"/>
      <c r="Q37" s="37"/>
      <c r="R37" s="43"/>
    </row>
    <row r="38" spans="1:18" x14ac:dyDescent="0.25">
      <c r="A38" s="28">
        <v>28</v>
      </c>
      <c r="B38" s="51" t="s">
        <v>12</v>
      </c>
      <c r="C38" s="99"/>
      <c r="D38" s="99"/>
      <c r="E38" s="90"/>
      <c r="F38" s="91"/>
      <c r="G38" s="92"/>
      <c r="H38" s="92"/>
      <c r="I38" s="94"/>
      <c r="J38" s="93"/>
      <c r="K38" s="94"/>
      <c r="L38" s="39"/>
      <c r="M38" s="40"/>
      <c r="N38" s="31"/>
      <c r="O38" s="31"/>
      <c r="P38" s="41"/>
      <c r="Q38" s="37"/>
      <c r="R38" s="43"/>
    </row>
    <row r="39" spans="1:18" x14ac:dyDescent="0.25">
      <c r="A39" s="28">
        <v>29</v>
      </c>
      <c r="B39" s="51" t="s">
        <v>12</v>
      </c>
      <c r="C39" s="62"/>
      <c r="D39" s="62"/>
      <c r="E39" s="62"/>
      <c r="F39" s="62"/>
      <c r="G39" s="36"/>
      <c r="H39" s="36"/>
      <c r="I39" s="37"/>
      <c r="J39" s="37"/>
      <c r="K39" s="38"/>
      <c r="L39" s="39"/>
      <c r="M39" s="40"/>
      <c r="N39" s="31"/>
      <c r="O39" s="31"/>
      <c r="P39" s="41"/>
      <c r="Q39" s="37"/>
      <c r="R39" s="43"/>
    </row>
    <row r="40" spans="1:18" x14ac:dyDescent="0.25">
      <c r="A40" s="28">
        <v>30</v>
      </c>
      <c r="B40" s="51" t="s">
        <v>12</v>
      </c>
      <c r="C40" s="62"/>
      <c r="D40" s="62"/>
      <c r="E40" s="62"/>
      <c r="F40" s="62"/>
      <c r="G40" s="36"/>
      <c r="H40" s="36"/>
      <c r="I40" s="37"/>
      <c r="J40" s="37"/>
      <c r="K40" s="38"/>
      <c r="L40" s="39"/>
      <c r="M40" s="40"/>
      <c r="N40" s="31"/>
      <c r="O40" s="31"/>
      <c r="P40" s="41"/>
      <c r="Q40" s="37"/>
      <c r="R40" s="43"/>
    </row>
    <row r="41" spans="1:18" x14ac:dyDescent="0.25">
      <c r="A41" s="28">
        <v>31</v>
      </c>
      <c r="B41" s="51" t="s">
        <v>12</v>
      </c>
      <c r="C41" s="62"/>
      <c r="D41" s="62"/>
      <c r="E41" s="62"/>
      <c r="F41" s="62"/>
      <c r="G41" s="36"/>
      <c r="H41" s="36"/>
      <c r="I41" s="37"/>
      <c r="J41" s="37"/>
      <c r="K41" s="38"/>
      <c r="L41" s="39"/>
      <c r="M41" s="40"/>
      <c r="N41" s="31"/>
      <c r="O41" s="31"/>
      <c r="P41" s="41"/>
      <c r="Q41" s="37"/>
      <c r="R41" s="43"/>
    </row>
    <row r="42" spans="1:18" x14ac:dyDescent="0.25">
      <c r="A42" s="28">
        <v>32</v>
      </c>
      <c r="B42" s="51" t="s">
        <v>12</v>
      </c>
      <c r="C42" s="62"/>
      <c r="D42" s="62"/>
      <c r="E42" s="62"/>
      <c r="F42" s="62"/>
      <c r="G42" s="36"/>
      <c r="H42" s="36"/>
      <c r="I42" s="37"/>
      <c r="J42" s="37"/>
      <c r="K42" s="38"/>
      <c r="L42" s="39"/>
      <c r="M42" s="40"/>
      <c r="N42" s="31"/>
      <c r="O42" s="31"/>
      <c r="P42" s="41"/>
      <c r="Q42" s="37"/>
      <c r="R42" s="43"/>
    </row>
    <row r="43" spans="1:18" x14ac:dyDescent="0.25">
      <c r="A43" s="28">
        <v>33</v>
      </c>
      <c r="B43" s="51" t="s">
        <v>12</v>
      </c>
      <c r="C43" s="62"/>
      <c r="D43" s="62"/>
      <c r="E43" s="62"/>
      <c r="F43" s="62"/>
      <c r="G43" s="42"/>
      <c r="H43" s="42"/>
      <c r="I43" s="37"/>
      <c r="J43" s="37"/>
      <c r="K43" s="38"/>
      <c r="L43" s="39"/>
      <c r="M43" s="40"/>
      <c r="N43" s="31"/>
      <c r="O43" s="31"/>
      <c r="P43" s="41"/>
      <c r="Q43" s="37"/>
      <c r="R43" s="43"/>
    </row>
    <row r="44" spans="1:18" x14ac:dyDescent="0.25">
      <c r="A44" s="28">
        <v>34</v>
      </c>
      <c r="B44" s="51" t="s">
        <v>12</v>
      </c>
      <c r="C44" s="62"/>
      <c r="D44" s="62"/>
      <c r="E44" s="62"/>
      <c r="F44" s="62"/>
      <c r="G44" s="36"/>
      <c r="H44" s="36"/>
      <c r="I44" s="37"/>
      <c r="J44" s="37"/>
      <c r="K44" s="38"/>
      <c r="L44" s="39"/>
      <c r="M44" s="40"/>
      <c r="N44" s="31"/>
      <c r="O44" s="31"/>
      <c r="P44" s="41"/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/>
      <c r="O45" s="31"/>
      <c r="P45" s="41"/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/>
      <c r="O46" s="31"/>
      <c r="P46" s="41"/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/>
      <c r="O47" s="31"/>
      <c r="P47" s="41"/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/>
      <c r="O48" s="31"/>
      <c r="P48" s="41"/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/>
      <c r="O49" s="31"/>
      <c r="P49" s="41"/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/>
      <c r="O50" s="31"/>
      <c r="P50" s="41"/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/>
      <c r="O51" s="31"/>
      <c r="P51" s="41"/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/>
      <c r="O52" s="31"/>
      <c r="P52" s="41"/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/>
      <c r="O53" s="31"/>
      <c r="P53" s="41"/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/>
      <c r="O54" s="31"/>
      <c r="P54" s="41"/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/>
      <c r="O55" s="31"/>
      <c r="P55" s="41"/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/>
      <c r="O56" s="31"/>
      <c r="P56" s="41"/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/>
      <c r="O57" s="31"/>
      <c r="P57" s="41"/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/>
      <c r="O58" s="31"/>
      <c r="P58" s="41"/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/>
      <c r="O59" s="31"/>
      <c r="P59" s="41"/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/>
      <c r="O60" s="31"/>
      <c r="P60" s="41"/>
      <c r="Q60" s="37"/>
      <c r="R60" s="43"/>
    </row>
    <row r="62" spans="1:18" x14ac:dyDescent="0.25">
      <c r="B62" s="33" t="s">
        <v>23</v>
      </c>
    </row>
  </sheetData>
  <protectedRanges>
    <protectedRange sqref="N34:N60 N24:N32 N11:N22" name="Диапазон1_3_1"/>
    <protectedRange sqref="O34:O60 O24:O32 O11:O22" name="Диапазон1_1_1_1"/>
    <protectedRange sqref="P34:P60 P24:P32 P11:P22" name="Диапазон1_2_1_1_1"/>
  </protectedRanges>
  <autoFilter ref="A10:R10"/>
  <mergeCells count="3">
    <mergeCell ref="A1:R1"/>
    <mergeCell ref="C9:D9"/>
    <mergeCell ref="C2:P2"/>
  </mergeCells>
  <conditionalFormatting sqref="C5">
    <cfRule type="expression" dxfId="15" priority="5" stopIfTrue="1">
      <formula>ISBLANK(C5)</formula>
    </cfRule>
  </conditionalFormatting>
  <conditionalFormatting sqref="E9">
    <cfRule type="expression" dxfId="14" priority="3" stopIfTrue="1">
      <formula>ISBLANK(E9)</formula>
    </cfRule>
  </conditionalFormatting>
  <conditionalFormatting sqref="C4">
    <cfRule type="expression" dxfId="13" priority="2" stopIfTrue="1">
      <formula>ISBLANK(C4)</formula>
    </cfRule>
  </conditionalFormatting>
  <conditionalFormatting sqref="C8">
    <cfRule type="expression" dxfId="12" priority="1" stopIfTrue="1">
      <formula>ISBLANK(C8)</formula>
    </cfRule>
  </conditionalFormatting>
  <dataValidations count="1">
    <dataValidation allowBlank="1" showInputMessage="1" showErrorMessage="1" sqref="B10:F10 A4:A8 E9 F4:F8 E6:E7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11" sqref="F11:I1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74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2" t="s">
        <v>32</v>
      </c>
      <c r="R2" s="13">
        <f>COUNTA(M11:M60)</f>
        <v>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50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3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45954</v>
      </c>
      <c r="F8" s="17"/>
      <c r="Q8" s="22" t="s">
        <v>31</v>
      </c>
      <c r="R8" s="21">
        <f>(R4+R5)/R2</f>
        <v>0.25</v>
      </c>
    </row>
    <row r="9" spans="1:21" x14ac:dyDescent="0.25">
      <c r="C9" s="80" t="s">
        <v>24</v>
      </c>
      <c r="D9" s="80"/>
      <c r="E9" s="14">
        <v>25</v>
      </c>
      <c r="G9" s="18" t="s">
        <v>43</v>
      </c>
      <c r="H9" s="56">
        <f>E9/2</f>
        <v>12.5</v>
      </c>
      <c r="J9" s="23" t="s">
        <v>13</v>
      </c>
      <c r="K9" s="24">
        <f>MAX(M11:M60)</f>
        <v>15</v>
      </c>
      <c r="L9" s="25" t="str">
        <f>IF(K9*100/E9&gt;=50,"победитель","участник")</f>
        <v>победитель</v>
      </c>
      <c r="P9" s="26">
        <f>R8-45%</f>
        <v>-0.2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87" t="s">
        <v>80</v>
      </c>
      <c r="D11" s="87" t="s">
        <v>85</v>
      </c>
      <c r="E11" s="87" t="s">
        <v>76</v>
      </c>
      <c r="F11" s="83"/>
      <c r="G11" s="84"/>
      <c r="H11" s="84"/>
      <c r="I11" s="84"/>
      <c r="J11" s="85" t="s">
        <v>44</v>
      </c>
      <c r="K11" s="85" t="s">
        <v>47</v>
      </c>
      <c r="L11" s="92" t="s">
        <v>53</v>
      </c>
      <c r="M11" s="77">
        <v>12</v>
      </c>
      <c r="N11" s="31">
        <f t="shared" ref="N11:N14" si="0">IF(M11="","",M11/$E$9)</f>
        <v>0.48</v>
      </c>
      <c r="O11" s="31">
        <f t="shared" ref="O11:O14" si="1">IF(M11="","",M11/$K$9)</f>
        <v>0.8</v>
      </c>
      <c r="P11" s="41" t="str">
        <f>IF(M11="","",IF($K$9=M11,$L$9,IF(M11&gt;=$H$9,"призер","участник")))</f>
        <v>участник</v>
      </c>
      <c r="Q11" s="37" t="s">
        <v>46</v>
      </c>
      <c r="R11" s="43" t="s">
        <v>44</v>
      </c>
    </row>
    <row r="12" spans="1:21" s="32" customFormat="1" ht="12.95" customHeight="1" x14ac:dyDescent="0.2">
      <c r="A12" s="28">
        <v>2</v>
      </c>
      <c r="B12" s="51" t="s">
        <v>12</v>
      </c>
      <c r="C12" s="87" t="s">
        <v>81</v>
      </c>
      <c r="D12" s="87" t="s">
        <v>84</v>
      </c>
      <c r="E12" s="87" t="s">
        <v>81</v>
      </c>
      <c r="F12" s="83"/>
      <c r="G12" s="84"/>
      <c r="H12" s="84"/>
      <c r="I12" s="84"/>
      <c r="J12" s="85" t="s">
        <v>44</v>
      </c>
      <c r="K12" s="85" t="s">
        <v>47</v>
      </c>
      <c r="L12" s="92" t="s">
        <v>54</v>
      </c>
      <c r="M12" s="77">
        <v>1</v>
      </c>
      <c r="N12" s="31">
        <f t="shared" si="0"/>
        <v>0.04</v>
      </c>
      <c r="O12" s="31">
        <f t="shared" si="1"/>
        <v>6.6666666666666666E-2</v>
      </c>
      <c r="P12" s="41" t="str">
        <f t="shared" ref="P12:P14" si="2">IF(M12="","",IF($K$9=M12,$L$9,IF(M12&gt;=$H$9,"призер","участник")))</f>
        <v>участник</v>
      </c>
      <c r="Q12" s="93" t="s">
        <v>46</v>
      </c>
      <c r="R12" s="43" t="s">
        <v>44</v>
      </c>
    </row>
    <row r="13" spans="1:21" x14ac:dyDescent="0.25">
      <c r="A13" s="28">
        <v>3</v>
      </c>
      <c r="B13" s="51" t="s">
        <v>12</v>
      </c>
      <c r="C13" s="87" t="s">
        <v>82</v>
      </c>
      <c r="D13" s="87" t="s">
        <v>83</v>
      </c>
      <c r="E13" s="87" t="s">
        <v>79</v>
      </c>
      <c r="F13" s="83"/>
      <c r="G13" s="84"/>
      <c r="H13" s="84"/>
      <c r="I13" s="84"/>
      <c r="J13" s="85" t="s">
        <v>44</v>
      </c>
      <c r="K13" s="86" t="s">
        <v>47</v>
      </c>
      <c r="L13" s="92" t="s">
        <v>55</v>
      </c>
      <c r="M13" s="77">
        <v>9</v>
      </c>
      <c r="N13" s="31">
        <f t="shared" si="0"/>
        <v>0.36</v>
      </c>
      <c r="O13" s="31">
        <f t="shared" si="1"/>
        <v>0.6</v>
      </c>
      <c r="P13" s="41" t="str">
        <f t="shared" si="2"/>
        <v>участник</v>
      </c>
      <c r="Q13" s="93" t="s">
        <v>46</v>
      </c>
      <c r="R13" s="43" t="s">
        <v>44</v>
      </c>
    </row>
    <row r="14" spans="1:21" x14ac:dyDescent="0.25">
      <c r="A14" s="28">
        <v>4</v>
      </c>
      <c r="B14" s="51" t="s">
        <v>12</v>
      </c>
      <c r="C14" s="87" t="s">
        <v>76</v>
      </c>
      <c r="D14" s="87" t="s">
        <v>76</v>
      </c>
      <c r="E14" s="87" t="s">
        <v>86</v>
      </c>
      <c r="F14" s="83"/>
      <c r="G14" s="84"/>
      <c r="H14" s="84"/>
      <c r="I14" s="85"/>
      <c r="J14" s="85" t="s">
        <v>44</v>
      </c>
      <c r="K14" s="85" t="s">
        <v>47</v>
      </c>
      <c r="L14" s="92" t="s">
        <v>56</v>
      </c>
      <c r="M14" s="77">
        <v>15</v>
      </c>
      <c r="N14" s="31">
        <f t="shared" si="0"/>
        <v>0.6</v>
      </c>
      <c r="O14" s="31">
        <f t="shared" si="1"/>
        <v>1</v>
      </c>
      <c r="P14" s="41" t="str">
        <f t="shared" si="2"/>
        <v>победитель</v>
      </c>
      <c r="Q14" s="93" t="s">
        <v>46</v>
      </c>
      <c r="R14" s="43" t="s">
        <v>44</v>
      </c>
    </row>
    <row r="15" spans="1:21" x14ac:dyDescent="0.25">
      <c r="A15" s="28">
        <v>5</v>
      </c>
      <c r="B15" s="51" t="s">
        <v>12</v>
      </c>
      <c r="C15" s="34"/>
      <c r="D15" s="34"/>
      <c r="E15" s="66"/>
      <c r="F15" s="65"/>
      <c r="G15" s="36"/>
      <c r="H15" s="36"/>
      <c r="I15" s="38"/>
      <c r="J15" s="37"/>
      <c r="K15" s="38"/>
      <c r="L15" s="82"/>
      <c r="M15" s="77"/>
      <c r="N15" s="31"/>
      <c r="O15" s="31"/>
      <c r="P15" s="41"/>
      <c r="Q15" s="37"/>
      <c r="R15" s="43"/>
    </row>
    <row r="16" spans="1:21" x14ac:dyDescent="0.25">
      <c r="A16" s="28">
        <v>6</v>
      </c>
      <c r="B16" s="51" t="s">
        <v>12</v>
      </c>
      <c r="C16" s="58"/>
      <c r="D16" s="34"/>
      <c r="E16" s="66"/>
      <c r="F16" s="65"/>
      <c r="G16" s="36"/>
      <c r="H16" s="36"/>
      <c r="I16" s="38"/>
      <c r="J16" s="37"/>
      <c r="K16" s="38"/>
      <c r="L16" s="82"/>
      <c r="M16" s="77"/>
      <c r="N16" s="31"/>
      <c r="O16" s="31"/>
      <c r="P16" s="41"/>
      <c r="Q16" s="37"/>
      <c r="R16" s="43"/>
    </row>
    <row r="17" spans="1:18" x14ac:dyDescent="0.25">
      <c r="A17" s="28">
        <v>7</v>
      </c>
      <c r="B17" s="51" t="s">
        <v>12</v>
      </c>
      <c r="C17" s="58"/>
      <c r="D17" s="34"/>
      <c r="E17" s="66"/>
      <c r="F17" s="65"/>
      <c r="G17" s="36"/>
      <c r="H17" s="36"/>
      <c r="I17" s="38"/>
      <c r="J17" s="37"/>
      <c r="K17" s="38"/>
      <c r="L17" s="82"/>
      <c r="M17" s="77"/>
      <c r="N17" s="31"/>
      <c r="O17" s="31"/>
      <c r="P17" s="41"/>
      <c r="Q17" s="37"/>
      <c r="R17" s="43"/>
    </row>
    <row r="18" spans="1:18" x14ac:dyDescent="0.25">
      <c r="A18" s="28">
        <v>8</v>
      </c>
      <c r="B18" s="51" t="s">
        <v>12</v>
      </c>
      <c r="C18" s="58"/>
      <c r="D18" s="34"/>
      <c r="E18" s="66"/>
      <c r="F18" s="65"/>
      <c r="G18" s="36"/>
      <c r="H18" s="36"/>
      <c r="I18" s="38"/>
      <c r="J18" s="37"/>
      <c r="K18" s="38"/>
      <c r="L18" s="82"/>
      <c r="M18" s="77"/>
      <c r="N18" s="31"/>
      <c r="O18" s="31"/>
      <c r="P18" s="41"/>
      <c r="Q18" s="37"/>
      <c r="R18" s="43"/>
    </row>
    <row r="19" spans="1:18" x14ac:dyDescent="0.25">
      <c r="A19" s="28">
        <v>9</v>
      </c>
      <c r="B19" s="51" t="s">
        <v>12</v>
      </c>
      <c r="C19" s="58"/>
      <c r="D19" s="34"/>
      <c r="E19" s="66"/>
      <c r="F19" s="65"/>
      <c r="G19" s="36"/>
      <c r="H19" s="36"/>
      <c r="I19" s="38"/>
      <c r="J19" s="37"/>
      <c r="K19" s="38"/>
      <c r="L19" s="82"/>
      <c r="M19" s="77"/>
      <c r="N19" s="31"/>
      <c r="O19" s="31"/>
      <c r="P19" s="41"/>
      <c r="Q19" s="37"/>
      <c r="R19" s="43"/>
    </row>
    <row r="20" spans="1:18" x14ac:dyDescent="0.25">
      <c r="A20" s="28">
        <v>10</v>
      </c>
      <c r="B20" s="51" t="s">
        <v>12</v>
      </c>
      <c r="C20" s="58"/>
      <c r="D20" s="34"/>
      <c r="E20" s="66"/>
      <c r="F20" s="65"/>
      <c r="G20" s="36"/>
      <c r="H20" s="36"/>
      <c r="I20" s="38"/>
      <c r="J20" s="37"/>
      <c r="K20" s="38"/>
      <c r="L20" s="82"/>
      <c r="M20" s="77"/>
      <c r="N20" s="31"/>
      <c r="O20" s="31"/>
      <c r="P20" s="41"/>
      <c r="Q20" s="37"/>
      <c r="R20" s="43"/>
    </row>
    <row r="21" spans="1:18" x14ac:dyDescent="0.25">
      <c r="A21" s="28">
        <v>11</v>
      </c>
      <c r="B21" s="51" t="s">
        <v>12</v>
      </c>
      <c r="C21" s="58"/>
      <c r="D21" s="34"/>
      <c r="E21" s="66"/>
      <c r="F21" s="65"/>
      <c r="G21" s="36"/>
      <c r="H21" s="36"/>
      <c r="I21" s="38"/>
      <c r="J21" s="37"/>
      <c r="K21" s="38"/>
      <c r="L21" s="82"/>
      <c r="M21" s="77"/>
      <c r="N21" s="31"/>
      <c r="O21" s="31"/>
      <c r="P21" s="41"/>
      <c r="Q21" s="37"/>
      <c r="R21" s="37"/>
    </row>
    <row r="22" spans="1:18" x14ac:dyDescent="0.25">
      <c r="A22" s="28">
        <v>12</v>
      </c>
      <c r="B22" s="51" t="s">
        <v>12</v>
      </c>
      <c r="C22" s="34"/>
      <c r="D22" s="34"/>
      <c r="E22" s="66"/>
      <c r="F22" s="65"/>
      <c r="G22" s="36"/>
      <c r="H22" s="36"/>
      <c r="I22" s="38"/>
      <c r="J22" s="37"/>
      <c r="K22" s="38"/>
      <c r="L22" s="82"/>
      <c r="M22" s="77"/>
      <c r="N22" s="31"/>
      <c r="O22" s="31"/>
      <c r="P22" s="41"/>
      <c r="Q22" s="37"/>
      <c r="R22" s="37"/>
    </row>
    <row r="23" spans="1:18" x14ac:dyDescent="0.25">
      <c r="A23" s="28">
        <v>13</v>
      </c>
      <c r="B23" s="51" t="s">
        <v>12</v>
      </c>
      <c r="K23" s="38"/>
      <c r="L23" s="82"/>
      <c r="M23" s="40"/>
      <c r="N23" s="31"/>
      <c r="O23" s="31"/>
      <c r="P23" s="41"/>
      <c r="Q23" s="37"/>
      <c r="R23" s="37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65"/>
      <c r="G24" s="36"/>
      <c r="H24" s="36"/>
      <c r="I24" s="38"/>
      <c r="J24" s="37"/>
      <c r="K24" s="38"/>
      <c r="L24" s="82"/>
      <c r="M24" s="40"/>
      <c r="N24" s="31"/>
      <c r="O24" s="31"/>
      <c r="P24" s="41"/>
      <c r="Q24" s="37"/>
      <c r="R24" s="37"/>
    </row>
    <row r="25" spans="1:18" x14ac:dyDescent="0.25">
      <c r="A25" s="28">
        <v>15</v>
      </c>
      <c r="B25" s="51" t="s">
        <v>12</v>
      </c>
      <c r="C25" s="34"/>
      <c r="D25" s="34"/>
      <c r="E25" s="70"/>
      <c r="F25" s="69"/>
      <c r="G25" s="36"/>
      <c r="H25" s="36"/>
      <c r="I25" s="38"/>
      <c r="J25" s="37"/>
      <c r="K25" s="38"/>
      <c r="L25" s="82"/>
      <c r="M25" s="40"/>
      <c r="N25" s="31"/>
      <c r="O25" s="31"/>
      <c r="P25" s="41"/>
      <c r="Q25" s="37"/>
      <c r="R25" s="37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95"/>
      <c r="M26" s="40"/>
      <c r="N26" s="31"/>
      <c r="O26" s="31"/>
      <c r="P26" s="41"/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/>
      <c r="O27" s="31"/>
      <c r="P27" s="41"/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/>
      <c r="O28" s="31"/>
      <c r="P28" s="41"/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/>
      <c r="O29" s="31"/>
      <c r="P29" s="41"/>
      <c r="Q29" s="37"/>
      <c r="R29" s="43"/>
    </row>
    <row r="30" spans="1:18" x14ac:dyDescent="0.25">
      <c r="A30" s="28">
        <v>20</v>
      </c>
      <c r="B30" s="51" t="s">
        <v>12</v>
      </c>
      <c r="C30" s="62"/>
      <c r="D30" s="62"/>
      <c r="E30" s="62"/>
      <c r="F30" s="62"/>
      <c r="G30" s="36"/>
      <c r="H30" s="36"/>
      <c r="I30" s="37"/>
      <c r="J30" s="37"/>
      <c r="K30" s="38"/>
      <c r="L30" s="39"/>
      <c r="M30" s="40"/>
      <c r="N30" s="31"/>
      <c r="O30" s="31"/>
      <c r="P30" s="41"/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/>
      <c r="O31" s="31"/>
      <c r="P31" s="41"/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/>
      <c r="O32" s="31"/>
      <c r="P32" s="41"/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/>
      <c r="O33" s="31"/>
      <c r="P33" s="41"/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/>
      <c r="O34" s="31"/>
      <c r="P34" s="41"/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/>
      <c r="O35" s="31"/>
      <c r="P35" s="41"/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/>
      <c r="O36" s="31"/>
      <c r="P36" s="41"/>
      <c r="Q36" s="37"/>
      <c r="R36" s="43"/>
    </row>
    <row r="37" spans="1:18" x14ac:dyDescent="0.25">
      <c r="A37" s="28">
        <v>27</v>
      </c>
      <c r="B37" s="51" t="s">
        <v>12</v>
      </c>
      <c r="C37" s="62"/>
      <c r="D37" s="62"/>
      <c r="E37" s="62"/>
      <c r="F37" s="62"/>
      <c r="G37" s="36"/>
      <c r="H37" s="36"/>
      <c r="I37" s="43"/>
      <c r="J37" s="37"/>
      <c r="K37" s="38"/>
      <c r="L37" s="39"/>
      <c r="M37" s="40"/>
      <c r="N37" s="31"/>
      <c r="O37" s="31"/>
      <c r="P37" s="41"/>
      <c r="Q37" s="37"/>
      <c r="R37" s="43"/>
    </row>
    <row r="38" spans="1:18" x14ac:dyDescent="0.25">
      <c r="A38" s="28">
        <v>28</v>
      </c>
      <c r="B38" s="51" t="s">
        <v>12</v>
      </c>
      <c r="C38" s="62"/>
      <c r="D38" s="62"/>
      <c r="E38" s="62"/>
      <c r="F38" s="62"/>
      <c r="G38" s="36"/>
      <c r="H38" s="36"/>
      <c r="I38" s="37"/>
      <c r="J38" s="37"/>
      <c r="K38" s="38"/>
      <c r="L38" s="39"/>
      <c r="M38" s="40"/>
      <c r="N38" s="31"/>
      <c r="O38" s="31"/>
      <c r="P38" s="41"/>
      <c r="Q38" s="37"/>
      <c r="R38" s="43"/>
    </row>
    <row r="39" spans="1:18" x14ac:dyDescent="0.25">
      <c r="A39" s="28">
        <v>29</v>
      </c>
      <c r="B39" s="51" t="s">
        <v>12</v>
      </c>
      <c r="C39" s="62"/>
      <c r="D39" s="62"/>
      <c r="E39" s="62"/>
      <c r="F39" s="62"/>
      <c r="G39" s="36"/>
      <c r="H39" s="36"/>
      <c r="I39" s="37"/>
      <c r="J39" s="37"/>
      <c r="K39" s="38"/>
      <c r="L39" s="39"/>
      <c r="M39" s="40"/>
      <c r="N39" s="31"/>
      <c r="O39" s="31"/>
      <c r="P39" s="41"/>
      <c r="Q39" s="37"/>
      <c r="R39" s="43"/>
    </row>
    <row r="40" spans="1:18" x14ac:dyDescent="0.25">
      <c r="A40" s="28">
        <v>30</v>
      </c>
      <c r="B40" s="51" t="s">
        <v>12</v>
      </c>
      <c r="C40" s="62"/>
      <c r="D40" s="62"/>
      <c r="E40" s="62"/>
      <c r="F40" s="62"/>
      <c r="G40" s="36"/>
      <c r="H40" s="36"/>
      <c r="I40" s="37"/>
      <c r="J40" s="37"/>
      <c r="K40" s="38"/>
      <c r="L40" s="39"/>
      <c r="M40" s="40"/>
      <c r="N40" s="31"/>
      <c r="O40" s="31"/>
      <c r="P40" s="41"/>
      <c r="Q40" s="37"/>
      <c r="R40" s="43"/>
    </row>
    <row r="41" spans="1:18" x14ac:dyDescent="0.25">
      <c r="A41" s="28">
        <v>31</v>
      </c>
      <c r="B41" s="51" t="s">
        <v>12</v>
      </c>
      <c r="C41" s="62"/>
      <c r="D41" s="62"/>
      <c r="E41" s="62"/>
      <c r="F41" s="62"/>
      <c r="G41" s="36"/>
      <c r="H41" s="36"/>
      <c r="I41" s="37"/>
      <c r="J41" s="37"/>
      <c r="K41" s="38"/>
      <c r="L41" s="39"/>
      <c r="M41" s="40"/>
      <c r="N41" s="31"/>
      <c r="O41" s="31"/>
      <c r="P41" s="41"/>
      <c r="Q41" s="37"/>
      <c r="R41" s="43"/>
    </row>
    <row r="42" spans="1:18" x14ac:dyDescent="0.25">
      <c r="A42" s="28">
        <v>32</v>
      </c>
      <c r="B42" s="51" t="s">
        <v>12</v>
      </c>
      <c r="C42" s="62"/>
      <c r="D42" s="62"/>
      <c r="E42" s="62"/>
      <c r="F42" s="62"/>
      <c r="G42" s="36"/>
      <c r="H42" s="36"/>
      <c r="I42" s="37"/>
      <c r="J42" s="37"/>
      <c r="K42" s="38"/>
      <c r="L42" s="39"/>
      <c r="M42" s="40"/>
      <c r="N42" s="31"/>
      <c r="O42" s="31"/>
      <c r="P42" s="41"/>
      <c r="Q42" s="37"/>
      <c r="R42" s="43"/>
    </row>
    <row r="43" spans="1:18" x14ac:dyDescent="0.25">
      <c r="A43" s="28">
        <v>33</v>
      </c>
      <c r="B43" s="51" t="s">
        <v>12</v>
      </c>
      <c r="C43" s="62"/>
      <c r="D43" s="62"/>
      <c r="E43" s="62"/>
      <c r="F43" s="62"/>
      <c r="G43" s="42"/>
      <c r="H43" s="42"/>
      <c r="I43" s="37"/>
      <c r="J43" s="37"/>
      <c r="K43" s="38"/>
      <c r="L43" s="39"/>
      <c r="M43" s="40"/>
      <c r="N43" s="31"/>
      <c r="O43" s="31"/>
      <c r="P43" s="41"/>
      <c r="Q43" s="37"/>
      <c r="R43" s="43"/>
    </row>
    <row r="44" spans="1:18" x14ac:dyDescent="0.25">
      <c r="A44" s="28">
        <v>34</v>
      </c>
      <c r="B44" s="51" t="s">
        <v>12</v>
      </c>
      <c r="C44" s="62"/>
      <c r="D44" s="62"/>
      <c r="E44" s="62"/>
      <c r="F44" s="62"/>
      <c r="G44" s="36"/>
      <c r="H44" s="36"/>
      <c r="I44" s="37"/>
      <c r="J44" s="37"/>
      <c r="K44" s="38"/>
      <c r="L44" s="39"/>
      <c r="M44" s="40"/>
      <c r="N44" s="31"/>
      <c r="O44" s="31"/>
      <c r="P44" s="41"/>
      <c r="Q44" s="37"/>
      <c r="R44" s="43"/>
    </row>
    <row r="45" spans="1:18" x14ac:dyDescent="0.25">
      <c r="A45" s="28">
        <v>35</v>
      </c>
      <c r="B45" s="51" t="s">
        <v>12</v>
      </c>
      <c r="C45" s="62"/>
      <c r="D45" s="62"/>
      <c r="E45" s="62"/>
      <c r="F45" s="62"/>
      <c r="G45" s="42"/>
      <c r="H45" s="42"/>
      <c r="I45" s="37"/>
      <c r="J45" s="37"/>
      <c r="K45" s="38"/>
      <c r="L45" s="39"/>
      <c r="M45" s="40"/>
      <c r="N45" s="31"/>
      <c r="O45" s="31"/>
      <c r="P45" s="41"/>
      <c r="Q45" s="37"/>
      <c r="R45" s="43"/>
    </row>
    <row r="46" spans="1:18" x14ac:dyDescent="0.25">
      <c r="A46" s="28">
        <v>36</v>
      </c>
      <c r="B46" s="51" t="s">
        <v>12</v>
      </c>
      <c r="C46" s="62"/>
      <c r="D46" s="62"/>
      <c r="E46" s="62"/>
      <c r="F46" s="62"/>
      <c r="G46" s="36"/>
      <c r="H46" s="36"/>
      <c r="I46" s="37"/>
      <c r="J46" s="37"/>
      <c r="K46" s="38"/>
      <c r="L46" s="39"/>
      <c r="M46" s="40"/>
      <c r="N46" s="31"/>
      <c r="O46" s="31"/>
      <c r="P46" s="41"/>
      <c r="Q46" s="37"/>
      <c r="R46" s="43"/>
    </row>
    <row r="47" spans="1:18" x14ac:dyDescent="0.25">
      <c r="A47" s="28">
        <v>37</v>
      </c>
      <c r="B47" s="51" t="s">
        <v>12</v>
      </c>
      <c r="C47" s="62"/>
      <c r="D47" s="62"/>
      <c r="E47" s="62"/>
      <c r="F47" s="62"/>
      <c r="G47" s="42"/>
      <c r="H47" s="42"/>
      <c r="I47" s="37"/>
      <c r="J47" s="37"/>
      <c r="K47" s="38"/>
      <c r="L47" s="39"/>
      <c r="M47" s="40"/>
      <c r="N47" s="31"/>
      <c r="O47" s="31"/>
      <c r="P47" s="41"/>
      <c r="Q47" s="37"/>
      <c r="R47" s="43"/>
    </row>
    <row r="48" spans="1:18" x14ac:dyDescent="0.25">
      <c r="A48" s="28">
        <v>38</v>
      </c>
      <c r="B48" s="51" t="s">
        <v>12</v>
      </c>
      <c r="C48" s="62"/>
      <c r="D48" s="62"/>
      <c r="E48" s="62"/>
      <c r="F48" s="62"/>
      <c r="G48" s="36"/>
      <c r="H48" s="36"/>
      <c r="I48" s="37"/>
      <c r="J48" s="37"/>
      <c r="K48" s="38"/>
      <c r="L48" s="39"/>
      <c r="M48" s="40"/>
      <c r="N48" s="31"/>
      <c r="O48" s="31"/>
      <c r="P48" s="41"/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/>
      <c r="O49" s="31"/>
      <c r="P49" s="41"/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/>
      <c r="O50" s="31"/>
      <c r="P50" s="41"/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/>
      <c r="O51" s="31"/>
      <c r="P51" s="41"/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/>
      <c r="O52" s="31"/>
      <c r="P52" s="41"/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/>
      <c r="O53" s="31"/>
      <c r="P53" s="41"/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/>
      <c r="O54" s="31"/>
      <c r="P54" s="41"/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/>
      <c r="O55" s="31"/>
      <c r="P55" s="41"/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/>
      <c r="O56" s="31"/>
      <c r="P56" s="41"/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/>
      <c r="O57" s="31"/>
      <c r="P57" s="41"/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/>
      <c r="O58" s="31"/>
      <c r="P58" s="41"/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/>
      <c r="O59" s="31"/>
      <c r="P59" s="41"/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/>
      <c r="O60" s="31"/>
      <c r="P60" s="41"/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5">
    <cfRule type="expression" dxfId="11" priority="5" stopIfTrue="1">
      <formula>ISBLANK(C5)</formula>
    </cfRule>
  </conditionalFormatting>
  <conditionalFormatting sqref="E9">
    <cfRule type="expression" dxfId="10" priority="3" stopIfTrue="1">
      <formula>ISBLANK(E9)</formula>
    </cfRule>
  </conditionalFormatting>
  <conditionalFormatting sqref="C4">
    <cfRule type="expression" dxfId="9" priority="2" stopIfTrue="1">
      <formula>ISBLANK(C4)</formula>
    </cfRule>
  </conditionalFormatting>
  <conditionalFormatting sqref="C8">
    <cfRule type="expression" dxfId="8" priority="1" stopIfTrue="1">
      <formula>ISBLANK(C8)</formula>
    </cfRule>
  </conditionalFormatting>
  <dataValidations count="1">
    <dataValidation allowBlank="1" showInputMessage="1" showErrorMessage="1" sqref="B10:F10 A4:A8 E9 F4:F8 E6:E7 C13:F13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C1" zoomScaleNormal="100" workbookViewId="0">
      <selection activeCell="M10" sqref="M1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48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80" t="s">
        <v>24</v>
      </c>
      <c r="D9" s="80"/>
      <c r="E9" s="14">
        <v>112</v>
      </c>
      <c r="G9" s="18" t="s">
        <v>43</v>
      </c>
      <c r="H9" s="56">
        <f>E9/2</f>
        <v>56</v>
      </c>
      <c r="J9" s="23" t="s">
        <v>13</v>
      </c>
      <c r="K9" s="24">
        <f>MAX(M11:M60)</f>
        <v>0</v>
      </c>
      <c r="L9" s="25" t="str">
        <f>IF(K9*100/E9&gt;=50,"победитель","участник")</f>
        <v>участник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75"/>
      <c r="G11" s="36"/>
      <c r="H11" s="36"/>
      <c r="I11" s="38"/>
      <c r="J11" s="37"/>
      <c r="K11" s="38"/>
      <c r="L11" s="81"/>
      <c r="M11" s="40"/>
      <c r="N11" s="31"/>
      <c r="O11" s="31"/>
      <c r="P11" s="41"/>
      <c r="Q11" s="37"/>
      <c r="R11" s="37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65"/>
      <c r="G12" s="36"/>
      <c r="H12" s="36"/>
      <c r="I12" s="38"/>
      <c r="J12" s="37"/>
      <c r="K12" s="38"/>
      <c r="L12" s="82"/>
      <c r="M12" s="40"/>
      <c r="N12" s="31"/>
      <c r="O12" s="31"/>
      <c r="P12" s="41"/>
      <c r="Q12" s="37"/>
      <c r="R12" s="37"/>
    </row>
    <row r="13" spans="1:21" x14ac:dyDescent="0.25">
      <c r="A13" s="28">
        <v>3</v>
      </c>
      <c r="B13" s="51" t="s">
        <v>12</v>
      </c>
      <c r="C13" s="34"/>
      <c r="D13" s="34"/>
      <c r="E13" s="34"/>
      <c r="F13" s="76"/>
      <c r="G13" s="36"/>
      <c r="H13" s="36"/>
      <c r="I13" s="38"/>
      <c r="J13" s="37"/>
      <c r="K13" s="46"/>
      <c r="L13" s="82"/>
      <c r="M13" s="40"/>
      <c r="N13" s="31"/>
      <c r="O13" s="31"/>
      <c r="P13" s="41"/>
      <c r="Q13" s="37"/>
      <c r="R13" s="37"/>
    </row>
    <row r="14" spans="1:21" x14ac:dyDescent="0.25">
      <c r="A14" s="28">
        <v>4</v>
      </c>
      <c r="B14" s="51" t="s">
        <v>12</v>
      </c>
      <c r="C14" s="34"/>
      <c r="D14" s="34"/>
      <c r="E14" s="34"/>
      <c r="F14" s="65"/>
      <c r="G14" s="36"/>
      <c r="H14" s="36"/>
      <c r="I14" s="38"/>
      <c r="J14" s="37"/>
      <c r="K14" s="38"/>
      <c r="L14" s="82"/>
      <c r="M14" s="40"/>
      <c r="N14" s="31"/>
      <c r="O14" s="31"/>
      <c r="P14" s="41"/>
      <c r="Q14" s="37"/>
      <c r="R14" s="37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/>
      <c r="O15" s="31"/>
      <c r="P15" s="41"/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ref="N11:N42" si="0">IF(M16="","",M16/$E$9)</f>
        <v/>
      </c>
      <c r="O16" s="31" t="str">
        <f t="shared" ref="O11:O42" si="1">IF(M16="","",M16/$K$9)</f>
        <v/>
      </c>
      <c r="P16" s="41" t="str">
        <f t="shared" ref="P12:P59" si="2">IF(M16="","",IF($K$9=M16,$L$9,IF(M16&gt;=$H$9,"призер","участник")))</f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B10:F10 C11:D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zoomScaleNormal="100" workbookViewId="0">
      <selection activeCell="F11" sqref="F11:I1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21" ht="32.25" customHeight="1" x14ac:dyDescent="0.25">
      <c r="B2" s="11"/>
      <c r="C2" s="79" t="s">
        <v>75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2" t="s">
        <v>32</v>
      </c>
      <c r="R2" s="13">
        <f>COUNTA(M11:M60)</f>
        <v>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50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2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45954</v>
      </c>
      <c r="F8" s="17"/>
      <c r="Q8" s="22" t="s">
        <v>31</v>
      </c>
      <c r="R8" s="21">
        <f>(R4+R5)/R2</f>
        <v>0</v>
      </c>
    </row>
    <row r="9" spans="1:21" x14ac:dyDescent="0.25">
      <c r="C9" s="80" t="s">
        <v>24</v>
      </c>
      <c r="D9" s="80"/>
      <c r="E9" s="14">
        <v>25</v>
      </c>
      <c r="G9" s="18" t="s">
        <v>43</v>
      </c>
      <c r="H9" s="57">
        <f>E9/2</f>
        <v>12.5</v>
      </c>
      <c r="J9" s="23" t="s">
        <v>13</v>
      </c>
      <c r="K9" s="24">
        <f>MAX(M11:M60)</f>
        <v>8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88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76</v>
      </c>
      <c r="D11" s="34" t="s">
        <v>79</v>
      </c>
      <c r="E11" s="71" t="s">
        <v>79</v>
      </c>
      <c r="F11" s="72"/>
      <c r="G11" s="36"/>
      <c r="H11" s="36"/>
      <c r="I11" s="38"/>
      <c r="J11" s="37" t="s">
        <v>44</v>
      </c>
      <c r="K11" s="38" t="s">
        <v>51</v>
      </c>
      <c r="L11" s="71" t="s">
        <v>60</v>
      </c>
      <c r="M11" s="40">
        <v>3</v>
      </c>
      <c r="N11" s="89">
        <f t="shared" ref="N11:N12" si="0">IF(M11="","",M11/$E$9)</f>
        <v>0.12</v>
      </c>
      <c r="O11" s="89">
        <f t="shared" ref="O11:O12" si="1">IF(M11="","",M11/$K$9)</f>
        <v>0.375</v>
      </c>
      <c r="P11" s="97" t="str">
        <f>IF(M11="","",IF($K$9=M11,$L$9,IF(M11&gt;=$H$9,"призер","участник")))</f>
        <v>участник</v>
      </c>
      <c r="Q11" s="37" t="s">
        <v>46</v>
      </c>
      <c r="R11" s="93" t="s">
        <v>44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77</v>
      </c>
      <c r="D12" s="34" t="s">
        <v>78</v>
      </c>
      <c r="E12" s="71" t="s">
        <v>78</v>
      </c>
      <c r="F12" s="72"/>
      <c r="G12" s="36"/>
      <c r="H12" s="36"/>
      <c r="I12" s="38"/>
      <c r="J12" s="37" t="s">
        <v>44</v>
      </c>
      <c r="K12" s="38" t="s">
        <v>51</v>
      </c>
      <c r="L12" s="71" t="s">
        <v>61</v>
      </c>
      <c r="M12" s="40">
        <v>8</v>
      </c>
      <c r="N12" s="89">
        <f t="shared" si="0"/>
        <v>0.32</v>
      </c>
      <c r="O12" s="89">
        <f t="shared" si="1"/>
        <v>1</v>
      </c>
      <c r="P12" s="97" t="str">
        <f>IF(M12="","",IF($K$9=M12,$L$9,IF(M12&gt;=$H$9,"призер","участник")))</f>
        <v>участник</v>
      </c>
      <c r="Q12" s="37" t="s">
        <v>46</v>
      </c>
      <c r="R12" s="93" t="s">
        <v>44</v>
      </c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38"/>
      <c r="J13" s="37"/>
      <c r="K13" s="46"/>
      <c r="L13" s="82"/>
      <c r="M13" s="40"/>
      <c r="N13" s="31"/>
      <c r="O13" s="31"/>
      <c r="P13" s="41"/>
      <c r="Q13" s="37"/>
      <c r="R13" s="37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95"/>
      <c r="M14" s="40"/>
      <c r="N14" s="31"/>
      <c r="O14" s="31"/>
      <c r="P14" s="41"/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4"/>
      <c r="J15" s="37"/>
      <c r="K15" s="38"/>
      <c r="L15" s="39"/>
      <c r="M15" s="40"/>
      <c r="N15" s="31"/>
      <c r="O15" s="31"/>
      <c r="P15" s="41"/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/>
      <c r="O16" s="31"/>
      <c r="P16" s="41"/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/>
      <c r="O17" s="31"/>
      <c r="P17" s="41"/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ref="N18:N42" si="2">IF(M18="","",M18/$E$9)</f>
        <v/>
      </c>
      <c r="O18" s="31" t="str">
        <f t="shared" ref="O18:O42" si="3">IF(M18="","",M18/$K$9)</f>
        <v/>
      </c>
      <c r="P18" s="41" t="str">
        <f t="shared" ref="P18:P59" si="4">IF(M18="","",IF($K$9=M18,$L$9,IF(M18&gt;=$H$9,"призер","участник")))</f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2"/>
        <v/>
      </c>
      <c r="O19" s="31" t="str">
        <f t="shared" si="3"/>
        <v/>
      </c>
      <c r="P19" s="41" t="str">
        <f t="shared" si="4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2"/>
        <v/>
      </c>
      <c r="O20" s="31" t="str">
        <f t="shared" si="3"/>
        <v/>
      </c>
      <c r="P20" s="41" t="str">
        <f t="shared" si="4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2"/>
        <v/>
      </c>
      <c r="O21" s="31" t="str">
        <f t="shared" si="3"/>
        <v/>
      </c>
      <c r="P21" s="41" t="str">
        <f t="shared" si="4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2"/>
        <v/>
      </c>
      <c r="O22" s="31" t="str">
        <f t="shared" si="3"/>
        <v/>
      </c>
      <c r="P22" s="41" t="str">
        <f t="shared" si="4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2"/>
        <v/>
      </c>
      <c r="O23" s="31" t="str">
        <f t="shared" si="3"/>
        <v/>
      </c>
      <c r="P23" s="41" t="str">
        <f t="shared" si="4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2"/>
        <v/>
      </c>
      <c r="O24" s="31" t="str">
        <f t="shared" si="3"/>
        <v/>
      </c>
      <c r="P24" s="41" t="str">
        <f t="shared" si="4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2"/>
        <v/>
      </c>
      <c r="O25" s="31" t="str">
        <f t="shared" si="3"/>
        <v/>
      </c>
      <c r="P25" s="41" t="str">
        <f t="shared" si="4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2"/>
        <v/>
      </c>
      <c r="O26" s="31" t="str">
        <f t="shared" si="3"/>
        <v/>
      </c>
      <c r="P26" s="41" t="str">
        <f t="shared" si="4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2"/>
        <v/>
      </c>
      <c r="O27" s="31" t="str">
        <f t="shared" si="3"/>
        <v/>
      </c>
      <c r="P27" s="41" t="str">
        <f t="shared" si="4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2"/>
        <v/>
      </c>
      <c r="O28" s="31" t="str">
        <f t="shared" si="3"/>
        <v/>
      </c>
      <c r="P28" s="41" t="str">
        <f t="shared" si="4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2"/>
        <v/>
      </c>
      <c r="O29" s="31" t="str">
        <f t="shared" si="3"/>
        <v/>
      </c>
      <c r="P29" s="41" t="str">
        <f t="shared" si="4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2"/>
        <v/>
      </c>
      <c r="O30" s="31" t="str">
        <f t="shared" si="3"/>
        <v/>
      </c>
      <c r="P30" s="41" t="str">
        <f t="shared" si="4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2"/>
        <v/>
      </c>
      <c r="O31" s="31" t="str">
        <f t="shared" si="3"/>
        <v/>
      </c>
      <c r="P31" s="41" t="str">
        <f t="shared" si="4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2"/>
        <v/>
      </c>
      <c r="O32" s="31" t="str">
        <f t="shared" si="3"/>
        <v/>
      </c>
      <c r="P32" s="41" t="str">
        <f t="shared" si="4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2"/>
        <v/>
      </c>
      <c r="O33" s="31" t="str">
        <f t="shared" si="3"/>
        <v/>
      </c>
      <c r="P33" s="41" t="str">
        <f t="shared" si="4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2"/>
        <v/>
      </c>
      <c r="O34" s="31" t="str">
        <f t="shared" si="3"/>
        <v/>
      </c>
      <c r="P34" s="41" t="str">
        <f t="shared" si="4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2"/>
        <v/>
      </c>
      <c r="O35" s="31" t="str">
        <f t="shared" si="3"/>
        <v/>
      </c>
      <c r="P35" s="41" t="str">
        <f t="shared" si="4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2"/>
        <v/>
      </c>
      <c r="O36" s="31" t="str">
        <f t="shared" si="3"/>
        <v/>
      </c>
      <c r="P36" s="41" t="str">
        <f t="shared" si="4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2"/>
        <v/>
      </c>
      <c r="O37" s="31" t="str">
        <f t="shared" si="3"/>
        <v/>
      </c>
      <c r="P37" s="41" t="str">
        <f t="shared" si="4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2"/>
        <v/>
      </c>
      <c r="O38" s="31" t="str">
        <f t="shared" si="3"/>
        <v/>
      </c>
      <c r="P38" s="41" t="str">
        <f t="shared" si="4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2"/>
        <v/>
      </c>
      <c r="O39" s="31" t="str">
        <f t="shared" si="3"/>
        <v/>
      </c>
      <c r="P39" s="41" t="str">
        <f t="shared" si="4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2"/>
        <v/>
      </c>
      <c r="O40" s="31" t="str">
        <f t="shared" si="3"/>
        <v/>
      </c>
      <c r="P40" s="41" t="str">
        <f t="shared" si="4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2"/>
        <v/>
      </c>
      <c r="O41" s="31" t="str">
        <f t="shared" si="3"/>
        <v/>
      </c>
      <c r="P41" s="41" t="str">
        <f t="shared" si="4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2"/>
        <v/>
      </c>
      <c r="O42" s="31" t="str">
        <f t="shared" si="3"/>
        <v/>
      </c>
      <c r="P42" s="41" t="str">
        <f t="shared" si="4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5">IF(M43="","",M43/$E$9)</f>
        <v/>
      </c>
      <c r="O43" s="31" t="str">
        <f t="shared" ref="O43:O60" si="6">IF(M43="","",M43/$K$9)</f>
        <v/>
      </c>
      <c r="P43" s="41" t="str">
        <f t="shared" si="4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5"/>
        <v/>
      </c>
      <c r="O44" s="31" t="str">
        <f t="shared" si="6"/>
        <v/>
      </c>
      <c r="P44" s="41" t="str">
        <f t="shared" si="4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5"/>
        <v/>
      </c>
      <c r="O45" s="31" t="str">
        <f t="shared" si="6"/>
        <v/>
      </c>
      <c r="P45" s="41" t="str">
        <f t="shared" si="4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5"/>
        <v/>
      </c>
      <c r="O46" s="31" t="str">
        <f t="shared" si="6"/>
        <v/>
      </c>
      <c r="P46" s="41" t="str">
        <f t="shared" si="4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5"/>
        <v/>
      </c>
      <c r="O47" s="31" t="str">
        <f t="shared" si="6"/>
        <v/>
      </c>
      <c r="P47" s="41" t="str">
        <f t="shared" si="4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5"/>
        <v/>
      </c>
      <c r="O48" s="31" t="str">
        <f t="shared" si="6"/>
        <v/>
      </c>
      <c r="P48" s="41" t="str">
        <f t="shared" si="4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5"/>
        <v/>
      </c>
      <c r="O49" s="31" t="str">
        <f t="shared" si="6"/>
        <v/>
      </c>
      <c r="P49" s="41" t="str">
        <f t="shared" si="4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5"/>
        <v/>
      </c>
      <c r="O50" s="31" t="str">
        <f t="shared" si="6"/>
        <v/>
      </c>
      <c r="P50" s="41" t="str">
        <f t="shared" si="4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5"/>
        <v/>
      </c>
      <c r="O51" s="31" t="str">
        <f t="shared" si="6"/>
        <v/>
      </c>
      <c r="P51" s="41" t="str">
        <f t="shared" si="4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5"/>
        <v/>
      </c>
      <c r="O52" s="31" t="str">
        <f t="shared" si="6"/>
        <v/>
      </c>
      <c r="P52" s="41" t="str">
        <f t="shared" si="4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5"/>
        <v/>
      </c>
      <c r="O53" s="31" t="str">
        <f t="shared" si="6"/>
        <v/>
      </c>
      <c r="P53" s="41" t="str">
        <f t="shared" si="4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5"/>
        <v/>
      </c>
      <c r="O54" s="31" t="str">
        <f t="shared" si="6"/>
        <v/>
      </c>
      <c r="P54" s="41" t="str">
        <f t="shared" si="4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5"/>
        <v/>
      </c>
      <c r="O55" s="31" t="str">
        <f t="shared" si="6"/>
        <v/>
      </c>
      <c r="P55" s="41" t="str">
        <f t="shared" si="4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5"/>
        <v/>
      </c>
      <c r="O56" s="31" t="str">
        <f t="shared" si="6"/>
        <v/>
      </c>
      <c r="P56" s="41" t="str">
        <f t="shared" si="4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5"/>
        <v/>
      </c>
      <c r="O57" s="31" t="str">
        <f t="shared" si="6"/>
        <v/>
      </c>
      <c r="P57" s="41" t="str">
        <f t="shared" si="4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5"/>
        <v/>
      </c>
      <c r="O58" s="31" t="str">
        <f t="shared" si="6"/>
        <v/>
      </c>
      <c r="P58" s="41" t="str">
        <f t="shared" si="4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5"/>
        <v/>
      </c>
      <c r="O59" s="31" t="str">
        <f t="shared" si="6"/>
        <v/>
      </c>
      <c r="P59" s="41" t="str">
        <f t="shared" si="4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5"/>
        <v/>
      </c>
      <c r="O60" s="31" t="str">
        <f t="shared" si="6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3:N60" name="Диапазон1_3_1"/>
    <protectedRange sqref="O13:O60" name="Диапазон1_1_1_1"/>
    <protectedRange sqref="P13:P60" name="Диапазон1_2_1_1_1"/>
    <protectedRange sqref="N11:N12" name="Диапазон1_3_1_1"/>
    <protectedRange sqref="O11:O12" name="Диапазон1_1_1_1_1"/>
    <protectedRange sqref="P11:P12" name="Диапазон1_2_1_1_1_1"/>
  </protectedRanges>
  <autoFilter ref="A10:R10"/>
  <mergeCells count="3">
    <mergeCell ref="A1:R1"/>
    <mergeCell ref="C9:D9"/>
    <mergeCell ref="C2:P2"/>
  </mergeCells>
  <conditionalFormatting sqref="C5">
    <cfRule type="expression" dxfId="3" priority="4" stopIfTrue="1">
      <formula>ISBLANK(C5)</formula>
    </cfRule>
  </conditionalFormatting>
  <conditionalFormatting sqref="C8">
    <cfRule type="expression" dxfId="2" priority="3" stopIfTrue="1">
      <formula>ISBLANK(C8)</formula>
    </cfRule>
  </conditionalFormatting>
  <conditionalFormatting sqref="E9">
    <cfRule type="expression" dxfId="1" priority="2" stopIfTrue="1">
      <formula>ISBLANK(E9)</formula>
    </cfRule>
  </conditionalFormatting>
  <conditionalFormatting sqref="C4">
    <cfRule type="expression" dxfId="0" priority="1" stopIfTrue="1">
      <formula>ISBLANK(C4)</formula>
    </cfRule>
  </conditionalFormatting>
  <dataValidations count="1">
    <dataValidation allowBlank="1" showInputMessage="1" showErrorMessage="1" sqref="C4:C8 A4:A8 E9 F4:F8 E6:E7 B10:F10 I15 C11:D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7</cp:lastModifiedBy>
  <cp:lastPrinted>2025-09-10T05:49:18Z</cp:lastPrinted>
  <dcterms:created xsi:type="dcterms:W3CDTF">2007-11-07T20:16:05Z</dcterms:created>
  <dcterms:modified xsi:type="dcterms:W3CDTF">2025-11-06T18:49:29Z</dcterms:modified>
</cp:coreProperties>
</file>